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2" activeTab="2"/>
  </bookViews>
  <sheets>
    <sheet name="мясо, рыба, колбасные изделия" sheetId="1" r:id="rId1"/>
    <sheet name="молочные продукты" sheetId="2" r:id="rId2"/>
    <sheet name="1 (2)" sheetId="3" r:id="rId3"/>
  </sheets>
  <definedNames>
    <definedName name="_xlnm.Print_Area" localSheetId="2">'1 (2)'!$B$1:$J$29</definedName>
    <definedName name="_xlnm.Print_Area" localSheetId="1">'молочные продукты'!$A$1:$R$61</definedName>
  </definedNames>
  <calcPr fullCalcOnLoad="1"/>
</workbook>
</file>

<file path=xl/sharedStrings.xml><?xml version="1.0" encoding="utf-8"?>
<sst xmlns="http://schemas.openxmlformats.org/spreadsheetml/2006/main" count="219" uniqueCount="104">
  <si>
    <t>Категории</t>
  </si>
  <si>
    <t>Цены/ поставщики</t>
  </si>
  <si>
    <t>Средняя цена</t>
  </si>
  <si>
    <t>Мясо говядины замороженное 1 категории (полутуши не менее 90 кг),   в    разрубе, с массовой  долей жировой и  соединительной ткани  не более 20 %,   в соответствии с ГОСТ  или  ТУ производителя</t>
  </si>
  <si>
    <t xml:space="preserve">Кол-во ед. товара  </t>
  </si>
  <si>
    <t>Цена за ед. товара.</t>
  </si>
  <si>
    <t>-</t>
  </si>
  <si>
    <t>Итого</t>
  </si>
  <si>
    <t>ООО « Уралтон», г. Екатеринбург</t>
  </si>
  <si>
    <t>ООО « Прод -Мир»,  г. Екатеринбург</t>
  </si>
  <si>
    <t>Цена за ед. товара</t>
  </si>
  <si>
    <t>Печень говяжья замороженная,  в соответствии с ОСТ или  ТУ производителя</t>
  </si>
  <si>
    <t>Минтай мороженый, потрошеный, обезглавленный, ГОСТ 1168 - 86</t>
  </si>
  <si>
    <t>Горбуша или  кета  мороженая, потрошеная, с головой, ГОСТ 1168 - 86</t>
  </si>
  <si>
    <t>Колхоз им.  В.И.  ЛЕНИНА,</t>
  </si>
  <si>
    <t>Колбаса вареная без жира,  высший сорт,  ГОСТ 23670-79 или ТУ производителя</t>
  </si>
  <si>
    <t>Сургутский МПК,  г. Сургут</t>
  </si>
  <si>
    <t xml:space="preserve">Сосиски говяжьи без жира,   высший сорт,  ГОСТ  23670-79 или ТУ производителя         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</si>
  <si>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</si>
  <si>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</si>
  <si>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</si>
  <si>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</si>
  <si>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</si>
  <si>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</si>
  <si>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</si>
  <si>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</si>
  <si>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</si>
  <si>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ООО « Сов-Оптторг-Продукт»</t>
  </si>
  <si>
    <t>Телефон 8 (34675)  6-00- 90</t>
  </si>
  <si>
    <t>2.</t>
  </si>
  <si>
    <t>3.</t>
  </si>
  <si>
    <t>ИП Меретуков М.Ю.</t>
  </si>
  <si>
    <t>Телефон 8 (34675)  7-56-51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</si>
  <si>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</si>
  <si>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</si>
  <si>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</si>
  <si>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</si>
  <si>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</si>
  <si>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</si>
  <si>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Таблица расчета начальной (максимальной) цены контракта на поставку стандартных товаров без дополнительной комплектации и сопутствующих услуг, работ</t>
  </si>
  <si>
    <t>Начальная  цена</t>
  </si>
  <si>
    <t>Молоко коровье сухое, весовое, в мешках  по 25 кг,  с массовой  долей жира  не менее 25%, без растительных добавок, ГОСТ 4495 - 87</t>
  </si>
  <si>
    <t xml:space="preserve">Кол-во ед. товара </t>
  </si>
  <si>
    <t xml:space="preserve">Молоко сгущенное без сахара (концентрированное) с массовой  долей жира не менее 6,8%, без растительных добавок,  320 гр., ГОСТ 1923 - 78 </t>
  </si>
  <si>
    <t>Филиал ООО « Юнимилк», Тюменская обл.</t>
  </si>
  <si>
    <t>Молоко сгущенное с сахаром, с массовой  долей жира не менее 8,5%,  без растительных добавок,  380-400 гр., ГОСТ 2903 - 78</t>
  </si>
  <si>
    <t>Сыр – сычужный, твердый, содержание жира не менее 45 % (типа голландского)</t>
  </si>
  <si>
    <t>Масло -  коровье, сладко- сливочное, несоленое, натуральное, высший сорт, с массовой  долей жира не менее 72,5%,  весовое по 20 кг, ГОСТ 37-91</t>
  </si>
  <si>
    <t>ООО «Березовский молокозавод», Свердловская обл.</t>
  </si>
  <si>
    <t>Телефон 8 (34675)   6-00- 90</t>
  </si>
  <si>
    <t>ИП Завацкая  И.Р.</t>
  </si>
  <si>
    <t>Телефон 8 (34675)   6-70-44</t>
  </si>
  <si>
    <t>Телефон 8 (34675)   7-60-23</t>
  </si>
  <si>
    <t>Продукты питания  (молочные продукты)</t>
  </si>
  <si>
    <t>Начальная   цена</t>
  </si>
  <si>
    <t>Способ размещения заказа:  совместный открытый аукцион</t>
  </si>
  <si>
    <t>Телефон 8 (34675)  7-60-23</t>
  </si>
  <si>
    <t>Ф.И.О.  руководителя                           Бобровская Н.И.                      Подпись ______________________</t>
  </si>
  <si>
    <t xml:space="preserve"> Мясо говядины замороженное жилованное:  полуфабрикат  мясной, натуральный, крупнокусковой,  бескостный, высшая категория, без стабилизаторов и красителей ГОСТ 10-02-0104-86, допускается  ГОСТ или ТУ производителя</t>
  </si>
  <si>
    <t>Свердловский МК, г. Екатеринбург</t>
  </si>
  <si>
    <t>ООО « СЭВКО»,  г. Екатеринбург</t>
  </si>
  <si>
    <t xml:space="preserve">ВАМИН, ОАО « Алексеевский МЗ", Татарстан </t>
  </si>
  <si>
    <t>Татарстан</t>
  </si>
  <si>
    <t>ООО" Слуцкий сыродельный комбинат " Белоруссия</t>
  </si>
  <si>
    <t>ИП  Ходжаев Д.А..</t>
  </si>
  <si>
    <t>ОАО « УВА-Молоко», Россия</t>
  </si>
  <si>
    <t>ИП Ходжаев Д.А.</t>
  </si>
  <si>
    <t>Продукты питания (мясо, рыба, колбасные изделия)</t>
  </si>
  <si>
    <t>Ф.И.О.  руководителя                          Бобровская Н.И.         Подпись _____________________</t>
  </si>
  <si>
    <t>ТД "Курганский", г. Екатеринбург</t>
  </si>
  <si>
    <t xml:space="preserve">ЗАО" Алексеевский МК", Белгородская обл. </t>
  </si>
  <si>
    <r>
      <t xml:space="preserve">Примечание: Лимит финансирования –  </t>
    </r>
    <r>
      <rPr>
        <sz val="11"/>
        <color indexed="10"/>
        <rFont val="Calibri"/>
        <family val="0"/>
      </rPr>
      <t>6 649 000</t>
    </r>
    <r>
      <rPr>
        <sz val="11"/>
        <color indexed="8"/>
        <rFont val="Calibri"/>
        <family val="2"/>
      </rPr>
      <t xml:space="preserve">   рублей.</t>
    </r>
  </si>
  <si>
    <r>
      <t xml:space="preserve">Примечание: Лимит финансирования – </t>
    </r>
    <r>
      <rPr>
        <sz val="12"/>
        <color indexed="10"/>
        <rFont val="Times New Roman"/>
        <family val="1"/>
      </rPr>
      <t xml:space="preserve">1 630 000  </t>
    </r>
    <r>
      <rPr>
        <sz val="12"/>
        <color indexed="8"/>
        <rFont val="Times New Roman"/>
        <family val="1"/>
      </rPr>
      <t xml:space="preserve"> рублей.</t>
    </r>
  </si>
  <si>
    <t>До 15.02.2011</t>
  </si>
  <si>
    <t>ООО « Уралтон», г. Екатеринбург, ООО «Пинский МПК», Беларусь</t>
  </si>
  <si>
    <r>
      <t xml:space="preserve">Дата составления сводной  таблицы     </t>
    </r>
    <r>
      <rPr>
        <u val="single"/>
        <sz val="12"/>
        <color indexed="8"/>
        <rFont val="Times New Roman"/>
        <family val="1"/>
      </rPr>
      <t>21.02.2011 года</t>
    </r>
  </si>
  <si>
    <r>
      <t>Дата составления сводной  таблицы    21. 02.2011</t>
    </r>
    <r>
      <rPr>
        <u val="single"/>
        <sz val="12"/>
        <color indexed="8"/>
        <rFont val="Times New Roman"/>
        <family val="1"/>
      </rPr>
      <t xml:space="preserve"> года</t>
    </r>
  </si>
  <si>
    <t>Ф.И.О.  руководителя                          В.В.Погребняк                    Подпись ______________________</t>
  </si>
  <si>
    <t xml:space="preserve">ИТОГО </t>
  </si>
  <si>
    <t>ООО « Сов-Оптторг-Продукт» г. Советский</t>
  </si>
  <si>
    <t>МБОУ "СОШ №3"</t>
  </si>
  <si>
    <t>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</si>
  <si>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Индивидуальный предприниматель  Ходжаев Д.А.. г. Югорск</t>
  </si>
  <si>
    <t>Цена за ед. товара., кг</t>
  </si>
  <si>
    <t>Индивидуальный предприниматель С.В. Соколова пос. Пионерский</t>
  </si>
  <si>
    <t>Мясо говядины  бескостное, мороженое;  полуфабрикат крупнокусковой, высший сорт,  без стабилизаторов и красителей, со сроком годности не более 6 месяцев, ГОСТ 52601-2006 или ТУ 9214-345-00419779</t>
  </si>
  <si>
    <t>Продукты питания  (мясо, рыба и колбасные изделия)</t>
  </si>
  <si>
    <t>ООО "Прод - Мир" г.Екатеринбург</t>
  </si>
  <si>
    <t xml:space="preserve">Сургутский МПК г.Сургут </t>
  </si>
  <si>
    <t xml:space="preserve">Россия, Сургут ОАО МК Сургутский  </t>
  </si>
  <si>
    <t xml:space="preserve">Россия, ЗАО БЛАФ РТМС "Петропавловск" </t>
  </si>
  <si>
    <t xml:space="preserve">ООО СЭВКО г. Екатеринбург </t>
  </si>
  <si>
    <t>ОАО "Морепродукт" Приморский край</t>
  </si>
  <si>
    <t>Способ размещения заказа: запрос котировок</t>
  </si>
  <si>
    <t>628240, г.Советский, Восточная промзона, 8/34675/6-00-90,коммерческое предложение от 17.04.2013</t>
  </si>
  <si>
    <t>628260, гЮгорск Телефон 8 (34675) 7-60-23, коммерческое предложение от 22.04.2013</t>
  </si>
  <si>
    <t>628250, ул.Первомайская, д.24, кв.2, п.Пионерский, Советский район, Тюменская область, коммерческое предложение от 23.04.2013</t>
  </si>
  <si>
    <t>ИП Зинченко Д.Н. г. Тюмень</t>
  </si>
  <si>
    <t>средняя цена</t>
  </si>
  <si>
    <t>Колбаса   вареная без жира,  сорт высший,   внешний вид - батоны  с чистой сухой поверхностью, без повреждения оболочки, вид фарша на разрезе – розовый или светло – розовый равномерно перемешен,  запах и вкус – свойственные данному виду продукта с ароматом пряностей, в меру соленый, без посторонних привкусов и запаха, содержание нитрита в норме, ГОСТ 52196-2003</t>
  </si>
  <si>
    <t>ООО МК Сургутский г. Сургут Тюменской обл.</t>
  </si>
  <si>
    <t>ООО Урал-тон г. Екатеринбург</t>
  </si>
  <si>
    <t>Дата составления сводной  таблицы   17.05.2013 года</t>
  </si>
  <si>
    <t xml:space="preserve">Форель мороженая, потрошеный, обезглавленный, тушки рыбы должны быть непобитыми, с чистой поверхностью без льда и естественной  окраской, консистенция после оттаивания плотной, с запахом свежей рыбы, ГОСТ 7449-96,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</si>
</sst>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"/>
    <numFmt numFmtId="170" formatCode="0.000"/>
    <numFmt numFmtId="171" formatCode="0.0"/>
    <numFmt numFmtId="172" formatCode="0.000000"/>
    <numFmt numFmtId="173" formatCode="0.00000"/>
    <numFmt numFmtId="174" formatCode="0.0000000"/>
  </numFmts>
  <fonts count="34"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10"/>
      <name val="Calibri"/>
      <family val="0"/>
    </font>
    <font>
      <sz val="12"/>
      <color indexed="10"/>
      <name val="Times New Roman"/>
      <family val="1"/>
    </font>
    <font>
      <sz val="26"/>
      <color indexed="8"/>
      <name val="Calibri"/>
      <family val="2"/>
    </font>
    <font>
      <sz val="14"/>
      <color indexed="8"/>
      <name val="Times New Roman"/>
      <family val="1"/>
    </font>
    <font>
      <sz val="26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justify" wrapText="1"/>
    </xf>
    <xf numFmtId="0" fontId="1" fillId="0" borderId="10" xfId="0" applyFont="1" applyBorder="1" applyAlignment="1">
      <alignment horizontal="justify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1" xfId="0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12" fillId="0" borderId="0" xfId="0" applyFont="1" applyAlignment="1">
      <alignment/>
    </xf>
    <xf numFmtId="0" fontId="1" fillId="0" borderId="37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4" fillId="0" borderId="37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3" fillId="0" borderId="38" xfId="0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32" fillId="0" borderId="0" xfId="0" applyFont="1" applyAlignment="1">
      <alignment horizontal="right"/>
    </xf>
    <xf numFmtId="0" fontId="32" fillId="0" borderId="38" xfId="0" applyFont="1" applyBorder="1" applyAlignment="1">
      <alignment vertical="center"/>
    </xf>
    <xf numFmtId="0" fontId="1" fillId="0" borderId="37" xfId="0" applyFont="1" applyBorder="1" applyAlignment="1">
      <alignment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wrapText="1"/>
    </xf>
    <xf numFmtId="0" fontId="11" fillId="0" borderId="37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wrapText="1"/>
    </xf>
    <xf numFmtId="2" fontId="1" fillId="0" borderId="37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3" fontId="4" fillId="0" borderId="41" xfId="0" applyNumberFormat="1" applyFont="1" applyBorder="1" applyAlignment="1">
      <alignment horizontal="center" vertical="center" wrapText="1"/>
    </xf>
    <xf numFmtId="14" fontId="7" fillId="0" borderId="57" xfId="0" applyNumberFormat="1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wrapText="1"/>
    </xf>
    <xf numFmtId="0" fontId="1" fillId="0" borderId="0" xfId="0" applyFont="1" applyAlignment="1">
      <alignment horizontal="justify" wrapText="1"/>
    </xf>
    <xf numFmtId="0" fontId="0" fillId="0" borderId="51" xfId="0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1" fillId="0" borderId="39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justify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47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" fillId="0" borderId="6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4" fontId="1" fillId="0" borderId="57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top" wrapText="1"/>
    </xf>
    <xf numFmtId="0" fontId="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wrapText="1"/>
    </xf>
    <xf numFmtId="0" fontId="1" fillId="0" borderId="12" xfId="0" applyFont="1" applyBorder="1" applyAlignment="1">
      <alignment horizontal="justify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3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37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wrapText="1"/>
    </xf>
    <xf numFmtId="0" fontId="12" fillId="0" borderId="64" xfId="0" applyFont="1" applyBorder="1" applyAlignment="1">
      <alignment horizontal="center" vertical="justify"/>
    </xf>
    <xf numFmtId="0" fontId="4" fillId="0" borderId="3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0" fillId="0" borderId="3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view="pageBreakPreview" zoomScale="90" zoomScaleSheetLayoutView="90" zoomScalePageLayoutView="0" workbookViewId="0" topLeftCell="A55">
      <selection activeCell="B62" sqref="B62:C65"/>
    </sheetView>
  </sheetViews>
  <sheetFormatPr defaultColWidth="9.140625" defaultRowHeight="15"/>
  <cols>
    <col min="1" max="1" width="20.28125" style="18" customWidth="1"/>
    <col min="2" max="2" width="9.57421875" style="0" customWidth="1"/>
    <col min="3" max="3" width="0.2890625" style="0" customWidth="1"/>
    <col min="4" max="4" width="1.28515625" style="0" hidden="1" customWidth="1"/>
    <col min="5" max="6" width="9.57421875" style="0" customWidth="1"/>
    <col min="7" max="7" width="9.421875" style="0" customWidth="1"/>
    <col min="8" max="9" width="10.7109375" style="0" customWidth="1"/>
    <col min="10" max="10" width="9.7109375" style="0" customWidth="1"/>
    <col min="11" max="11" width="9.140625" style="0" hidden="1" customWidth="1"/>
    <col min="12" max="12" width="9.421875" style="0" customWidth="1"/>
    <col min="13" max="13" width="6.7109375" style="0" customWidth="1"/>
    <col min="14" max="14" width="6.00390625" style="0" customWidth="1"/>
    <col min="15" max="15" width="5.421875" style="0" customWidth="1"/>
    <col min="16" max="18" width="9.140625" style="0" hidden="1" customWidth="1"/>
    <col min="19" max="19" width="7.00390625" style="0" customWidth="1"/>
    <col min="20" max="20" width="10.7109375" style="0" customWidth="1"/>
  </cols>
  <sheetData>
    <row r="1" spans="1:20" ht="30.75" customHeight="1">
      <c r="A1" s="202" t="s">
        <v>39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</row>
    <row r="2" spans="1:20" ht="15">
      <c r="A2" s="203" t="s">
        <v>67</v>
      </c>
      <c r="B2" s="203"/>
      <c r="C2" s="203"/>
      <c r="D2" s="203"/>
      <c r="E2" s="203"/>
      <c r="F2" s="203"/>
      <c r="G2" s="203"/>
      <c r="H2" s="203"/>
      <c r="I2" s="1"/>
      <c r="J2" s="203" t="s">
        <v>55</v>
      </c>
      <c r="K2" s="203"/>
      <c r="L2" s="203"/>
      <c r="M2" s="203"/>
      <c r="N2" s="203"/>
      <c r="O2" s="203"/>
      <c r="P2" s="203"/>
      <c r="Q2" s="203"/>
      <c r="R2" s="203"/>
      <c r="S2" s="203"/>
      <c r="T2" s="203"/>
    </row>
    <row r="3" spans="1:20" ht="15.75" thickBot="1">
      <c r="A3" s="21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5.75" thickTop="1">
      <c r="A4" s="186" t="s">
        <v>0</v>
      </c>
      <c r="B4" s="114" t="s">
        <v>1</v>
      </c>
      <c r="C4" s="103"/>
      <c r="D4" s="103"/>
      <c r="E4" s="103"/>
      <c r="F4" s="115"/>
      <c r="G4" s="209" t="s">
        <v>2</v>
      </c>
      <c r="H4" s="114" t="s">
        <v>1</v>
      </c>
      <c r="I4" s="103"/>
      <c r="J4" s="115"/>
      <c r="K4" s="114" t="s">
        <v>2</v>
      </c>
      <c r="L4" s="115"/>
      <c r="M4" s="114" t="s">
        <v>1</v>
      </c>
      <c r="N4" s="103"/>
      <c r="O4" s="115"/>
      <c r="P4" s="114" t="s">
        <v>2</v>
      </c>
      <c r="Q4" s="103"/>
      <c r="R4" s="103"/>
      <c r="S4" s="115"/>
      <c r="T4" s="91" t="s">
        <v>54</v>
      </c>
    </row>
    <row r="5" spans="1:20" ht="15.75" customHeight="1">
      <c r="A5" s="206"/>
      <c r="B5" s="116"/>
      <c r="C5" s="208"/>
      <c r="D5" s="208"/>
      <c r="E5" s="208"/>
      <c r="F5" s="117"/>
      <c r="G5" s="210"/>
      <c r="H5" s="116"/>
      <c r="I5" s="208"/>
      <c r="J5" s="117"/>
      <c r="K5" s="116"/>
      <c r="L5" s="117"/>
      <c r="M5" s="116"/>
      <c r="N5" s="208"/>
      <c r="O5" s="117"/>
      <c r="P5" s="212"/>
      <c r="Q5" s="202"/>
      <c r="R5" s="202"/>
      <c r="S5" s="213"/>
      <c r="T5" s="204"/>
    </row>
    <row r="6" spans="1:20" ht="15.75" thickBot="1">
      <c r="A6" s="206"/>
      <c r="B6" s="120"/>
      <c r="C6" s="121"/>
      <c r="D6" s="121"/>
      <c r="E6" s="121"/>
      <c r="F6" s="122"/>
      <c r="G6" s="210"/>
      <c r="H6" s="120"/>
      <c r="I6" s="121"/>
      <c r="J6" s="122"/>
      <c r="K6" s="116"/>
      <c r="L6" s="117"/>
      <c r="M6" s="120"/>
      <c r="N6" s="121"/>
      <c r="O6" s="122"/>
      <c r="P6" s="212"/>
      <c r="Q6" s="202"/>
      <c r="R6" s="202"/>
      <c r="S6" s="213"/>
      <c r="T6" s="204"/>
    </row>
    <row r="7" spans="1:20" ht="16.5" thickBot="1">
      <c r="A7" s="207"/>
      <c r="B7" s="129">
        <v>1</v>
      </c>
      <c r="C7" s="130"/>
      <c r="D7" s="129">
        <v>2</v>
      </c>
      <c r="E7" s="130"/>
      <c r="F7" s="24">
        <v>3</v>
      </c>
      <c r="G7" s="211"/>
      <c r="H7" s="24">
        <v>1</v>
      </c>
      <c r="I7" s="24">
        <v>2</v>
      </c>
      <c r="J7" s="24">
        <v>3</v>
      </c>
      <c r="K7" s="120"/>
      <c r="L7" s="122"/>
      <c r="M7" s="24">
        <v>1</v>
      </c>
      <c r="N7" s="24">
        <v>2</v>
      </c>
      <c r="O7" s="26">
        <v>3</v>
      </c>
      <c r="P7" s="214"/>
      <c r="Q7" s="215"/>
      <c r="R7" s="215"/>
      <c r="S7" s="216"/>
      <c r="T7" s="205"/>
    </row>
    <row r="8" spans="1:20" ht="15">
      <c r="A8" s="188" t="s">
        <v>33</v>
      </c>
      <c r="B8" s="134" t="s">
        <v>3</v>
      </c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6"/>
      <c r="T8" s="118"/>
    </row>
    <row r="9" spans="1:20" ht="28.5" customHeight="1" thickBot="1">
      <c r="A9" s="189"/>
      <c r="B9" s="120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2"/>
      <c r="T9" s="119"/>
    </row>
    <row r="10" spans="1:20" ht="19.5" thickBot="1">
      <c r="A10" s="19" t="s">
        <v>4</v>
      </c>
      <c r="B10" s="107">
        <v>4230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9"/>
      <c r="T10" s="25"/>
    </row>
    <row r="11" spans="1:20" ht="14.25" customHeight="1">
      <c r="A11" s="188" t="s">
        <v>34</v>
      </c>
      <c r="B11" s="134" t="s">
        <v>74</v>
      </c>
      <c r="C11" s="135"/>
      <c r="D11" s="135"/>
      <c r="E11" s="135"/>
      <c r="F11" s="135"/>
      <c r="G11" s="136"/>
      <c r="H11" s="134"/>
      <c r="I11" s="135"/>
      <c r="J11" s="135"/>
      <c r="K11" s="135"/>
      <c r="L11" s="136"/>
      <c r="M11" s="134"/>
      <c r="N11" s="135"/>
      <c r="O11" s="135"/>
      <c r="P11" s="135"/>
      <c r="Q11" s="135"/>
      <c r="R11" s="135"/>
      <c r="S11" s="136"/>
      <c r="T11" s="118"/>
    </row>
    <row r="12" spans="1:20" ht="15" customHeight="1" thickBot="1">
      <c r="A12" s="189"/>
      <c r="B12" s="120"/>
      <c r="C12" s="121"/>
      <c r="D12" s="121"/>
      <c r="E12" s="121"/>
      <c r="F12" s="121"/>
      <c r="G12" s="122"/>
      <c r="H12" s="120"/>
      <c r="I12" s="121"/>
      <c r="J12" s="121"/>
      <c r="K12" s="121"/>
      <c r="L12" s="122"/>
      <c r="M12" s="120"/>
      <c r="N12" s="121"/>
      <c r="O12" s="121"/>
      <c r="P12" s="121"/>
      <c r="Q12" s="121"/>
      <c r="R12" s="121"/>
      <c r="S12" s="122"/>
      <c r="T12" s="119"/>
    </row>
    <row r="13" spans="1:20" ht="16.5" thickBot="1">
      <c r="A13" s="19" t="s">
        <v>5</v>
      </c>
      <c r="B13" s="129">
        <v>250</v>
      </c>
      <c r="C13" s="123"/>
      <c r="D13" s="130"/>
      <c r="E13" s="24">
        <v>270</v>
      </c>
      <c r="F13" s="24">
        <v>250</v>
      </c>
      <c r="G13" s="29">
        <v>256.67</v>
      </c>
      <c r="H13" s="24">
        <v>0</v>
      </c>
      <c r="I13" s="24"/>
      <c r="J13" s="26"/>
      <c r="K13" s="28"/>
      <c r="L13" s="29"/>
      <c r="M13" s="24"/>
      <c r="N13" s="24"/>
      <c r="O13" s="26"/>
      <c r="P13" s="27"/>
      <c r="Q13" s="27"/>
      <c r="R13" s="28"/>
      <c r="S13" s="29"/>
      <c r="T13" s="30">
        <v>256</v>
      </c>
    </row>
    <row r="14" spans="1:20" ht="16.5" thickBot="1">
      <c r="A14" s="20" t="s">
        <v>7</v>
      </c>
      <c r="B14" s="131">
        <f>B13*B10</f>
        <v>1057500</v>
      </c>
      <c r="C14" s="132"/>
      <c r="D14" s="133"/>
      <c r="E14" s="44">
        <f>E13*B10</f>
        <v>1142100</v>
      </c>
      <c r="F14" s="44">
        <f>F13*B10</f>
        <v>1057500</v>
      </c>
      <c r="G14" s="34">
        <f>G13*B10</f>
        <v>1085714.1</v>
      </c>
      <c r="H14" s="44">
        <f>H13*B10</f>
        <v>0</v>
      </c>
      <c r="I14" s="44">
        <f>I13*B10</f>
        <v>0</v>
      </c>
      <c r="J14" s="50">
        <f>J13*B10</f>
        <v>0</v>
      </c>
      <c r="K14" s="51"/>
      <c r="L14" s="34">
        <f>L13*B10</f>
        <v>0</v>
      </c>
      <c r="M14" s="44"/>
      <c r="N14" s="44">
        <f>N13*B10</f>
        <v>0</v>
      </c>
      <c r="O14" s="50">
        <f>O13*B10</f>
        <v>0</v>
      </c>
      <c r="P14" s="52"/>
      <c r="Q14" s="52"/>
      <c r="R14" s="51"/>
      <c r="S14" s="34">
        <f>S13*B10</f>
        <v>0</v>
      </c>
      <c r="T14" s="37">
        <f>T13*B10</f>
        <v>1082880</v>
      </c>
    </row>
    <row r="15" spans="1:20" ht="15.75" thickTop="1">
      <c r="A15" s="186" t="s">
        <v>33</v>
      </c>
      <c r="B15" s="114" t="s">
        <v>58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15"/>
      <c r="T15" s="91"/>
    </row>
    <row r="16" spans="1:20" ht="15.75" thickBot="1">
      <c r="A16" s="189"/>
      <c r="B16" s="120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2"/>
      <c r="T16" s="119"/>
    </row>
    <row r="17" spans="1:20" ht="19.5" thickBot="1">
      <c r="A17" s="19" t="s">
        <v>4</v>
      </c>
      <c r="B17" s="107">
        <v>13220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9"/>
      <c r="T17" s="25"/>
    </row>
    <row r="18" spans="1:20" ht="15">
      <c r="A18" s="188" t="s">
        <v>35</v>
      </c>
      <c r="B18" s="134" t="s">
        <v>8</v>
      </c>
      <c r="C18" s="135"/>
      <c r="D18" s="135"/>
      <c r="E18" s="135"/>
      <c r="F18" s="135"/>
      <c r="G18" s="136"/>
      <c r="H18" s="134" t="s">
        <v>9</v>
      </c>
      <c r="I18" s="135"/>
      <c r="J18" s="135"/>
      <c r="K18" s="135"/>
      <c r="L18" s="136"/>
      <c r="M18" s="134"/>
      <c r="N18" s="135"/>
      <c r="O18" s="135"/>
      <c r="P18" s="135"/>
      <c r="Q18" s="135"/>
      <c r="R18" s="135"/>
      <c r="S18" s="136"/>
      <c r="T18" s="92"/>
    </row>
    <row r="19" spans="1:20" ht="15.75" thickBot="1">
      <c r="A19" s="189"/>
      <c r="B19" s="120"/>
      <c r="C19" s="121"/>
      <c r="D19" s="121"/>
      <c r="E19" s="121"/>
      <c r="F19" s="121"/>
      <c r="G19" s="122"/>
      <c r="H19" s="120"/>
      <c r="I19" s="121"/>
      <c r="J19" s="121"/>
      <c r="K19" s="121"/>
      <c r="L19" s="122"/>
      <c r="M19" s="120"/>
      <c r="N19" s="121"/>
      <c r="O19" s="121"/>
      <c r="P19" s="121"/>
      <c r="Q19" s="121"/>
      <c r="R19" s="121"/>
      <c r="S19" s="122"/>
      <c r="T19" s="93"/>
    </row>
    <row r="20" spans="1:20" ht="16.5" thickBot="1">
      <c r="A20" s="19" t="s">
        <v>10</v>
      </c>
      <c r="B20" s="129">
        <v>300</v>
      </c>
      <c r="C20" s="130"/>
      <c r="D20" s="129">
        <v>310</v>
      </c>
      <c r="E20" s="130"/>
      <c r="F20" s="24">
        <v>275</v>
      </c>
      <c r="G20" s="29">
        <v>295</v>
      </c>
      <c r="H20" s="24"/>
      <c r="I20" s="24"/>
      <c r="J20" s="24"/>
      <c r="K20" s="88"/>
      <c r="L20" s="89"/>
      <c r="M20" s="24"/>
      <c r="N20" s="24"/>
      <c r="O20" s="26"/>
      <c r="P20" s="27"/>
      <c r="Q20" s="27"/>
      <c r="R20" s="28"/>
      <c r="S20" s="29"/>
      <c r="T20" s="30">
        <v>295</v>
      </c>
    </row>
    <row r="21" spans="1:20" ht="17.25" thickBot="1">
      <c r="A21" s="20" t="s">
        <v>7</v>
      </c>
      <c r="B21" s="90">
        <f>B17*B20</f>
        <v>3966000</v>
      </c>
      <c r="C21" s="137"/>
      <c r="D21" s="90">
        <f>D20*B17</f>
        <v>4098200</v>
      </c>
      <c r="E21" s="137"/>
      <c r="F21" s="14">
        <f>B17*F20</f>
        <v>3635500</v>
      </c>
      <c r="G21" s="34">
        <f>B17*G20</f>
        <v>3899900</v>
      </c>
      <c r="H21" s="14">
        <f>B17*H20</f>
        <v>0</v>
      </c>
      <c r="I21" s="14">
        <f>I20*B17</f>
        <v>0</v>
      </c>
      <c r="J21" s="14">
        <v>0</v>
      </c>
      <c r="K21" s="138">
        <f>B17*K20</f>
        <v>0</v>
      </c>
      <c r="L21" s="139"/>
      <c r="M21" s="14"/>
      <c r="N21" s="14">
        <f>B17*N20</f>
        <v>0</v>
      </c>
      <c r="O21" s="31"/>
      <c r="P21" s="32"/>
      <c r="Q21" s="32"/>
      <c r="R21" s="33"/>
      <c r="S21" s="34">
        <f>B17*S20</f>
        <v>0</v>
      </c>
      <c r="T21" s="43">
        <f>T20*B17</f>
        <v>3899900</v>
      </c>
    </row>
    <row r="22" spans="1:20" ht="15.75" thickTop="1">
      <c r="A22" s="186" t="s">
        <v>36</v>
      </c>
      <c r="B22" s="114" t="s">
        <v>11</v>
      </c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40"/>
    </row>
    <row r="23" spans="1:20" ht="15.75" thickBot="1">
      <c r="A23" s="187"/>
      <c r="B23" s="104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41"/>
    </row>
    <row r="24" spans="1:20" ht="15.75" thickTop="1">
      <c r="A24" s="186" t="s">
        <v>4</v>
      </c>
      <c r="B24" s="110">
        <v>2580</v>
      </c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2"/>
    </row>
    <row r="25" spans="1:20" ht="1.5" customHeight="1" thickBot="1">
      <c r="A25" s="187"/>
      <c r="B25" s="113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1"/>
      <c r="N25" s="101"/>
      <c r="O25" s="101"/>
      <c r="P25" s="101"/>
      <c r="Q25" s="101"/>
      <c r="R25" s="101"/>
      <c r="S25" s="101"/>
      <c r="T25" s="102"/>
    </row>
    <row r="26" spans="1:20" ht="15" customHeight="1" thickTop="1">
      <c r="A26" s="186" t="s">
        <v>35</v>
      </c>
      <c r="B26" s="114" t="s">
        <v>59</v>
      </c>
      <c r="C26" s="103"/>
      <c r="D26" s="103"/>
      <c r="E26" s="103"/>
      <c r="F26" s="103"/>
      <c r="G26" s="115"/>
      <c r="H26" s="134" t="s">
        <v>9</v>
      </c>
      <c r="I26" s="135"/>
      <c r="J26" s="135"/>
      <c r="K26" s="135"/>
      <c r="L26" s="135"/>
      <c r="M26" s="150"/>
      <c r="N26" s="151"/>
      <c r="O26" s="151"/>
      <c r="P26" s="151"/>
      <c r="Q26" s="151"/>
      <c r="R26" s="151"/>
      <c r="S26" s="152"/>
      <c r="T26" s="98"/>
    </row>
    <row r="27" spans="1:20" ht="15" customHeight="1" thickBot="1">
      <c r="A27" s="187"/>
      <c r="B27" s="104"/>
      <c r="C27" s="105"/>
      <c r="D27" s="105"/>
      <c r="E27" s="105"/>
      <c r="F27" s="105"/>
      <c r="G27" s="106"/>
      <c r="H27" s="120"/>
      <c r="I27" s="121"/>
      <c r="J27" s="121"/>
      <c r="K27" s="121"/>
      <c r="L27" s="121"/>
      <c r="M27" s="153"/>
      <c r="N27" s="154"/>
      <c r="O27" s="154"/>
      <c r="P27" s="154"/>
      <c r="Q27" s="154"/>
      <c r="R27" s="154"/>
      <c r="S27" s="155"/>
      <c r="T27" s="99"/>
    </row>
    <row r="28" spans="1:20" ht="17.25" thickBot="1" thickTop="1">
      <c r="A28" s="20" t="s">
        <v>10</v>
      </c>
      <c r="B28" s="96">
        <v>160</v>
      </c>
      <c r="C28" s="97"/>
      <c r="D28" s="96">
        <v>150</v>
      </c>
      <c r="E28" s="97"/>
      <c r="F28" s="14">
        <v>0</v>
      </c>
      <c r="G28" s="34">
        <v>155</v>
      </c>
      <c r="H28" s="14"/>
      <c r="I28" s="14"/>
      <c r="J28" s="14"/>
      <c r="K28" s="94"/>
      <c r="L28" s="95"/>
      <c r="M28" s="14" t="s">
        <v>6</v>
      </c>
      <c r="N28" s="14"/>
      <c r="O28" s="55"/>
      <c r="P28" s="17"/>
      <c r="Q28" s="17"/>
      <c r="R28" s="14"/>
      <c r="S28" s="34"/>
      <c r="T28" s="37">
        <v>155</v>
      </c>
    </row>
    <row r="29" spans="1:20" ht="17.25" thickBot="1" thickTop="1">
      <c r="A29" s="20" t="s">
        <v>7</v>
      </c>
      <c r="B29" s="96">
        <f>B24*B28</f>
        <v>412800</v>
      </c>
      <c r="C29" s="97"/>
      <c r="D29" s="96">
        <f>D28*B24</f>
        <v>387000</v>
      </c>
      <c r="E29" s="97"/>
      <c r="F29" s="14">
        <f>F28*B24</f>
        <v>0</v>
      </c>
      <c r="G29" s="34">
        <f>B24*G28</f>
        <v>399900</v>
      </c>
      <c r="H29" s="14">
        <f>B24*H28</f>
        <v>0</v>
      </c>
      <c r="I29" s="14">
        <f>I28*B24</f>
        <v>0</v>
      </c>
      <c r="J29" s="14">
        <f>J28*B24</f>
        <v>0</v>
      </c>
      <c r="K29" s="94">
        <f>B24*K28</f>
        <v>0</v>
      </c>
      <c r="L29" s="95"/>
      <c r="M29" s="14"/>
      <c r="N29" s="14">
        <f>B24*N28</f>
        <v>0</v>
      </c>
      <c r="O29" s="38"/>
      <c r="P29" s="53"/>
      <c r="Q29" s="53"/>
      <c r="R29" s="36"/>
      <c r="S29" s="34">
        <f>B24*S28</f>
        <v>0</v>
      </c>
      <c r="T29" s="37">
        <f>T28*B24</f>
        <v>399900</v>
      </c>
    </row>
    <row r="30" spans="1:20" ht="15.75" thickTop="1">
      <c r="A30" s="186" t="s">
        <v>36</v>
      </c>
      <c r="B30" s="116" t="s">
        <v>12</v>
      </c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17"/>
      <c r="T30" s="92"/>
    </row>
    <row r="31" spans="1:20" ht="15.75" thickBot="1">
      <c r="A31" s="187"/>
      <c r="B31" s="104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6"/>
      <c r="T31" s="149"/>
    </row>
    <row r="32" spans="1:20" ht="20.25" thickBot="1" thickTop="1">
      <c r="A32" s="20" t="s">
        <v>4</v>
      </c>
      <c r="B32" s="156">
        <v>4075</v>
      </c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8"/>
      <c r="T32" s="37"/>
    </row>
    <row r="33" spans="1:20" ht="15" customHeight="1" thickTop="1">
      <c r="A33" s="186" t="s">
        <v>35</v>
      </c>
      <c r="B33" s="114" t="s">
        <v>60</v>
      </c>
      <c r="C33" s="103"/>
      <c r="D33" s="103"/>
      <c r="E33" s="103"/>
      <c r="F33" s="103"/>
      <c r="G33" s="115"/>
      <c r="H33" s="142"/>
      <c r="I33" s="143"/>
      <c r="J33" s="143"/>
      <c r="K33" s="143"/>
      <c r="L33" s="144"/>
      <c r="M33" s="142"/>
      <c r="N33" s="143"/>
      <c r="O33" s="143"/>
      <c r="P33" s="143"/>
      <c r="Q33" s="143"/>
      <c r="R33" s="143"/>
      <c r="S33" s="144"/>
      <c r="T33" s="148"/>
    </row>
    <row r="34" spans="1:20" ht="15" customHeight="1" thickBot="1">
      <c r="A34" s="187"/>
      <c r="B34" s="104"/>
      <c r="C34" s="105"/>
      <c r="D34" s="105"/>
      <c r="E34" s="105"/>
      <c r="F34" s="105"/>
      <c r="G34" s="106"/>
      <c r="H34" s="145"/>
      <c r="I34" s="146"/>
      <c r="J34" s="146"/>
      <c r="K34" s="146"/>
      <c r="L34" s="147"/>
      <c r="M34" s="145"/>
      <c r="N34" s="146"/>
      <c r="O34" s="146"/>
      <c r="P34" s="146"/>
      <c r="Q34" s="146"/>
      <c r="R34" s="146"/>
      <c r="S34" s="147"/>
      <c r="T34" s="149"/>
    </row>
    <row r="35" spans="1:20" ht="17.25" thickBot="1" thickTop="1">
      <c r="A35" s="20" t="s">
        <v>10</v>
      </c>
      <c r="B35" s="96">
        <v>95</v>
      </c>
      <c r="C35" s="97"/>
      <c r="D35" s="96">
        <v>120</v>
      </c>
      <c r="E35" s="97"/>
      <c r="F35" s="14">
        <v>100</v>
      </c>
      <c r="G35" s="34">
        <v>105</v>
      </c>
      <c r="H35" s="14"/>
      <c r="I35" s="14"/>
      <c r="J35" s="14"/>
      <c r="K35" s="94"/>
      <c r="L35" s="95"/>
      <c r="M35" s="14"/>
      <c r="N35" s="14"/>
      <c r="O35" s="38"/>
      <c r="P35" s="53"/>
      <c r="Q35" s="53"/>
      <c r="R35" s="36"/>
      <c r="S35" s="34"/>
      <c r="T35" s="37">
        <v>105</v>
      </c>
    </row>
    <row r="36" spans="1:20" ht="17.25" thickBot="1" thickTop="1">
      <c r="A36" s="20" t="s">
        <v>7</v>
      </c>
      <c r="B36" s="96">
        <f>B35*B32</f>
        <v>387125</v>
      </c>
      <c r="C36" s="97"/>
      <c r="D36" s="96">
        <f>D35*B32</f>
        <v>489000</v>
      </c>
      <c r="E36" s="97"/>
      <c r="F36" s="14">
        <f>F35*B32</f>
        <v>407500</v>
      </c>
      <c r="G36" s="34">
        <f>G35*B32</f>
        <v>427875</v>
      </c>
      <c r="H36" s="14">
        <f>H35*B32</f>
        <v>0</v>
      </c>
      <c r="I36" s="14">
        <v>0</v>
      </c>
      <c r="J36" s="14">
        <f>J35*B32</f>
        <v>0</v>
      </c>
      <c r="K36" s="94">
        <f>K35*B32</f>
        <v>0</v>
      </c>
      <c r="L36" s="95"/>
      <c r="M36" s="14">
        <f>M35*B32</f>
        <v>0</v>
      </c>
      <c r="N36" s="14">
        <f>N35*B32</f>
        <v>0</v>
      </c>
      <c r="O36" s="38"/>
      <c r="P36" s="53"/>
      <c r="Q36" s="53"/>
      <c r="R36" s="36"/>
      <c r="S36" s="34">
        <f>S35*B32</f>
        <v>0</v>
      </c>
      <c r="T36" s="37">
        <f>T35*B32</f>
        <v>427875</v>
      </c>
    </row>
    <row r="37" spans="1:20" ht="15.75" thickTop="1">
      <c r="A37" s="186" t="s">
        <v>36</v>
      </c>
      <c r="B37" s="114" t="s">
        <v>13</v>
      </c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15"/>
      <c r="T37" s="148"/>
    </row>
    <row r="38" spans="1:20" ht="15.75" thickBot="1">
      <c r="A38" s="187"/>
      <c r="B38" s="104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6"/>
      <c r="T38" s="149"/>
    </row>
    <row r="39" spans="1:20" ht="20.25" thickBot="1" thickTop="1">
      <c r="A39" s="20" t="s">
        <v>4</v>
      </c>
      <c r="B39" s="156">
        <v>4300</v>
      </c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8"/>
      <c r="T39" s="37"/>
    </row>
    <row r="40" spans="1:20" ht="0.75" customHeight="1" thickTop="1">
      <c r="A40" s="186" t="s">
        <v>35</v>
      </c>
      <c r="B40" s="114" t="s">
        <v>14</v>
      </c>
      <c r="C40" s="103"/>
      <c r="D40" s="103"/>
      <c r="E40" s="103"/>
      <c r="F40" s="103"/>
      <c r="G40" s="115"/>
      <c r="H40" s="142"/>
      <c r="I40" s="143"/>
      <c r="J40" s="143"/>
      <c r="K40" s="143"/>
      <c r="L40" s="144"/>
      <c r="M40" s="142"/>
      <c r="N40" s="143"/>
      <c r="O40" s="143"/>
      <c r="P40" s="143"/>
      <c r="Q40" s="143"/>
      <c r="R40" s="143"/>
      <c r="S40" s="144"/>
      <c r="T40" s="148"/>
    </row>
    <row r="41" spans="1:20" ht="33" customHeight="1" thickBot="1">
      <c r="A41" s="187"/>
      <c r="B41" s="104" t="s">
        <v>60</v>
      </c>
      <c r="C41" s="105"/>
      <c r="D41" s="105"/>
      <c r="E41" s="105"/>
      <c r="F41" s="105"/>
      <c r="G41" s="106"/>
      <c r="H41" s="145"/>
      <c r="I41" s="146"/>
      <c r="J41" s="146"/>
      <c r="K41" s="146"/>
      <c r="L41" s="147"/>
      <c r="M41" s="145"/>
      <c r="N41" s="146"/>
      <c r="O41" s="146"/>
      <c r="P41" s="146"/>
      <c r="Q41" s="146"/>
      <c r="R41" s="146"/>
      <c r="S41" s="147"/>
      <c r="T41" s="149"/>
    </row>
    <row r="42" spans="1:20" ht="17.25" thickBot="1" thickTop="1">
      <c r="A42" s="20" t="s">
        <v>10</v>
      </c>
      <c r="B42" s="96">
        <v>150</v>
      </c>
      <c r="C42" s="97"/>
      <c r="D42" s="96">
        <v>160</v>
      </c>
      <c r="E42" s="97"/>
      <c r="F42" s="14">
        <v>130</v>
      </c>
      <c r="G42" s="34">
        <v>146.67</v>
      </c>
      <c r="H42" s="14"/>
      <c r="I42" s="14"/>
      <c r="J42" s="14"/>
      <c r="K42" s="94"/>
      <c r="L42" s="95"/>
      <c r="M42" s="14"/>
      <c r="N42" s="14"/>
      <c r="O42" s="35"/>
      <c r="P42" s="53"/>
      <c r="Q42" s="53"/>
      <c r="R42" s="36"/>
      <c r="S42" s="34"/>
      <c r="T42" s="37">
        <v>146</v>
      </c>
    </row>
    <row r="43" spans="1:20" ht="17.25" thickBot="1" thickTop="1">
      <c r="A43" s="20" t="s">
        <v>7</v>
      </c>
      <c r="B43" s="96">
        <f>B42*B39</f>
        <v>645000</v>
      </c>
      <c r="C43" s="97"/>
      <c r="D43" s="96">
        <f>D42*B39</f>
        <v>688000</v>
      </c>
      <c r="E43" s="97"/>
      <c r="F43" s="14">
        <f>F42*B39</f>
        <v>559000</v>
      </c>
      <c r="G43" s="34">
        <f>G42*B39</f>
        <v>630681</v>
      </c>
      <c r="H43" s="14">
        <v>0</v>
      </c>
      <c r="I43" s="14">
        <v>0</v>
      </c>
      <c r="J43" s="14">
        <v>0</v>
      </c>
      <c r="K43" s="94">
        <v>0</v>
      </c>
      <c r="L43" s="95"/>
      <c r="M43" s="14">
        <v>0</v>
      </c>
      <c r="N43" s="14"/>
      <c r="O43" s="31"/>
      <c r="P43" s="53"/>
      <c r="Q43" s="53"/>
      <c r="R43" s="36"/>
      <c r="S43" s="34"/>
      <c r="T43" s="37">
        <f>T42*B39</f>
        <v>627800</v>
      </c>
    </row>
    <row r="44" spans="1:20" ht="15.75" thickTop="1">
      <c r="A44" s="186" t="s">
        <v>36</v>
      </c>
      <c r="B44" s="114" t="s">
        <v>15</v>
      </c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15"/>
      <c r="T44" s="148"/>
    </row>
    <row r="45" spans="1:20" ht="15.75" thickBot="1">
      <c r="A45" s="187"/>
      <c r="B45" s="104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6"/>
      <c r="T45" s="149"/>
    </row>
    <row r="46" spans="1:20" ht="20.25" thickBot="1" thickTop="1">
      <c r="A46" s="20" t="s">
        <v>4</v>
      </c>
      <c r="B46" s="156">
        <v>1635</v>
      </c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8"/>
      <c r="T46" s="37"/>
    </row>
    <row r="47" spans="1:20" ht="15" customHeight="1" thickTop="1">
      <c r="A47" s="186" t="s">
        <v>35</v>
      </c>
      <c r="B47" s="114" t="s">
        <v>16</v>
      </c>
      <c r="C47" s="103"/>
      <c r="D47" s="103"/>
      <c r="E47" s="103"/>
      <c r="F47" s="103"/>
      <c r="G47" s="115"/>
      <c r="H47" s="114" t="s">
        <v>69</v>
      </c>
      <c r="I47" s="103"/>
      <c r="J47" s="103"/>
      <c r="K47" s="103"/>
      <c r="L47" s="115"/>
      <c r="M47" s="160"/>
      <c r="N47" s="161"/>
      <c r="O47" s="161"/>
      <c r="P47" s="161"/>
      <c r="Q47" s="161"/>
      <c r="R47" s="161"/>
      <c r="S47" s="162"/>
      <c r="T47" s="148"/>
    </row>
    <row r="48" spans="1:20" ht="15" customHeight="1" thickBot="1">
      <c r="A48" s="187"/>
      <c r="B48" s="104"/>
      <c r="C48" s="105"/>
      <c r="D48" s="105"/>
      <c r="E48" s="105"/>
      <c r="F48" s="105"/>
      <c r="G48" s="106"/>
      <c r="H48" s="104"/>
      <c r="I48" s="105"/>
      <c r="J48" s="105"/>
      <c r="K48" s="105"/>
      <c r="L48" s="106"/>
      <c r="M48" s="163"/>
      <c r="N48" s="164"/>
      <c r="O48" s="164"/>
      <c r="P48" s="164"/>
      <c r="Q48" s="164"/>
      <c r="R48" s="164"/>
      <c r="S48" s="165"/>
      <c r="T48" s="149"/>
    </row>
    <row r="49" spans="1:20" ht="17.25" thickBot="1" thickTop="1">
      <c r="A49" s="20" t="s">
        <v>10</v>
      </c>
      <c r="B49" s="96">
        <v>290</v>
      </c>
      <c r="C49" s="97"/>
      <c r="D49" s="96">
        <v>330</v>
      </c>
      <c r="E49" s="97"/>
      <c r="F49" s="14">
        <v>280</v>
      </c>
      <c r="G49" s="34">
        <v>300</v>
      </c>
      <c r="H49" s="14">
        <v>290</v>
      </c>
      <c r="I49" s="14">
        <v>0</v>
      </c>
      <c r="J49" s="14">
        <v>290</v>
      </c>
      <c r="K49" s="94">
        <v>290</v>
      </c>
      <c r="L49" s="95"/>
      <c r="M49" s="14"/>
      <c r="N49" s="14"/>
      <c r="O49" s="38"/>
      <c r="P49" s="53"/>
      <c r="Q49" s="53"/>
      <c r="R49" s="36"/>
      <c r="S49" s="14"/>
      <c r="T49" s="37">
        <v>300</v>
      </c>
    </row>
    <row r="50" spans="1:20" ht="17.25" thickBot="1" thickTop="1">
      <c r="A50" s="20" t="s">
        <v>7</v>
      </c>
      <c r="B50" s="96">
        <f>B49*B46</f>
        <v>474150</v>
      </c>
      <c r="C50" s="97"/>
      <c r="D50" s="96">
        <f>D49*B46</f>
        <v>539550</v>
      </c>
      <c r="E50" s="97"/>
      <c r="F50" s="14">
        <f>F49*B46</f>
        <v>457800</v>
      </c>
      <c r="G50" s="34">
        <f>G49*B46</f>
        <v>490500</v>
      </c>
      <c r="H50" s="14">
        <f>H49*B46</f>
        <v>474150</v>
      </c>
      <c r="I50" s="14">
        <f>I49*B46</f>
        <v>0</v>
      </c>
      <c r="J50" s="14">
        <f>J49*B46</f>
        <v>474150</v>
      </c>
      <c r="K50" s="94">
        <f>K49*B46</f>
        <v>474150</v>
      </c>
      <c r="L50" s="95"/>
      <c r="M50" s="14"/>
      <c r="N50" s="14"/>
      <c r="O50" s="38"/>
      <c r="P50" s="53"/>
      <c r="Q50" s="53"/>
      <c r="R50" s="36"/>
      <c r="S50" s="14"/>
      <c r="T50" s="37">
        <f>T49*B46</f>
        <v>490500</v>
      </c>
    </row>
    <row r="51" spans="1:20" ht="15.75" thickTop="1">
      <c r="A51" s="186" t="s">
        <v>36</v>
      </c>
      <c r="B51" s="114" t="s">
        <v>17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15"/>
      <c r="T51" s="148"/>
    </row>
    <row r="52" spans="1:20" ht="15.75" thickBot="1">
      <c r="A52" s="187"/>
      <c r="B52" s="104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  <c r="T52" s="149"/>
    </row>
    <row r="53" spans="1:20" ht="20.25" thickBot="1" thickTop="1">
      <c r="A53" s="20" t="s">
        <v>4</v>
      </c>
      <c r="B53" s="156">
        <v>2064</v>
      </c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8"/>
      <c r="T53" s="37"/>
    </row>
    <row r="54" spans="1:20" ht="15" customHeight="1" thickTop="1">
      <c r="A54" s="186" t="s">
        <v>35</v>
      </c>
      <c r="B54" s="114" t="s">
        <v>8</v>
      </c>
      <c r="C54" s="103"/>
      <c r="D54" s="103"/>
      <c r="E54" s="103"/>
      <c r="F54" s="103"/>
      <c r="G54" s="115"/>
      <c r="H54" s="114" t="s">
        <v>69</v>
      </c>
      <c r="I54" s="103"/>
      <c r="J54" s="103"/>
      <c r="K54" s="103"/>
      <c r="L54" s="115"/>
      <c r="M54" s="160"/>
      <c r="N54" s="161"/>
      <c r="O54" s="161"/>
      <c r="P54" s="161"/>
      <c r="Q54" s="161"/>
      <c r="R54" s="161"/>
      <c r="S54" s="162"/>
      <c r="T54" s="148"/>
    </row>
    <row r="55" spans="1:20" ht="15" customHeight="1" thickBot="1">
      <c r="A55" s="187"/>
      <c r="B55" s="104"/>
      <c r="C55" s="105"/>
      <c r="D55" s="105"/>
      <c r="E55" s="105"/>
      <c r="F55" s="105"/>
      <c r="G55" s="106"/>
      <c r="H55" s="104"/>
      <c r="I55" s="105"/>
      <c r="J55" s="105"/>
      <c r="K55" s="105"/>
      <c r="L55" s="106"/>
      <c r="M55" s="163"/>
      <c r="N55" s="164"/>
      <c r="O55" s="164"/>
      <c r="P55" s="164"/>
      <c r="Q55" s="164"/>
      <c r="R55" s="164"/>
      <c r="S55" s="165"/>
      <c r="T55" s="149"/>
    </row>
    <row r="56" spans="1:20" ht="17.25" thickBot="1" thickTop="1">
      <c r="A56" s="20" t="s">
        <v>10</v>
      </c>
      <c r="B56" s="96">
        <v>290</v>
      </c>
      <c r="C56" s="97"/>
      <c r="D56" s="96">
        <v>320</v>
      </c>
      <c r="E56" s="97"/>
      <c r="F56" s="14">
        <v>270</v>
      </c>
      <c r="G56" s="34">
        <v>293.33</v>
      </c>
      <c r="H56" s="14"/>
      <c r="I56" s="14">
        <v>0</v>
      </c>
      <c r="J56" s="14"/>
      <c r="K56" s="94">
        <v>0</v>
      </c>
      <c r="L56" s="95"/>
      <c r="M56" s="14"/>
      <c r="N56" s="14"/>
      <c r="O56" s="38"/>
      <c r="P56" s="53"/>
      <c r="Q56" s="53"/>
      <c r="R56" s="36"/>
      <c r="S56" s="34"/>
      <c r="T56" s="37">
        <v>293</v>
      </c>
    </row>
    <row r="57" spans="1:20" ht="17.25" thickBot="1" thickTop="1">
      <c r="A57" s="20" t="s">
        <v>7</v>
      </c>
      <c r="B57" s="96">
        <f>B56*B53</f>
        <v>598560</v>
      </c>
      <c r="C57" s="97"/>
      <c r="D57" s="96">
        <f>D56*B53</f>
        <v>660480</v>
      </c>
      <c r="E57" s="97"/>
      <c r="F57" s="14">
        <f>F56*B53</f>
        <v>557280</v>
      </c>
      <c r="G57" s="34">
        <f>G56*B53</f>
        <v>605433.12</v>
      </c>
      <c r="H57" s="14">
        <f>H56*B53</f>
        <v>0</v>
      </c>
      <c r="I57" s="14">
        <f>I56*B53</f>
        <v>0</v>
      </c>
      <c r="J57" s="14">
        <f>J56*B53</f>
        <v>0</v>
      </c>
      <c r="K57" s="94">
        <f>K56*B53</f>
        <v>0</v>
      </c>
      <c r="L57" s="95"/>
      <c r="M57" s="14"/>
      <c r="N57" s="14"/>
      <c r="O57" s="38"/>
      <c r="P57" s="53"/>
      <c r="Q57" s="53"/>
      <c r="R57" s="36"/>
      <c r="S57" s="14"/>
      <c r="T57" s="37">
        <f>T56*B53</f>
        <v>604752</v>
      </c>
    </row>
    <row r="58" spans="1:20" ht="17.25" thickBot="1" thickTop="1">
      <c r="A58" s="20" t="s">
        <v>18</v>
      </c>
      <c r="B58" s="171"/>
      <c r="C58" s="172"/>
      <c r="D58" s="171"/>
      <c r="E58" s="172"/>
      <c r="F58" s="56"/>
      <c r="G58" s="56"/>
      <c r="H58" s="56"/>
      <c r="I58" s="56"/>
      <c r="J58" s="56"/>
      <c r="K58" s="171"/>
      <c r="L58" s="172"/>
      <c r="M58" s="56"/>
      <c r="N58" s="56"/>
      <c r="O58" s="60"/>
      <c r="P58" s="58"/>
      <c r="Q58" s="58"/>
      <c r="R58" s="57"/>
      <c r="S58" s="56"/>
      <c r="T58" s="61"/>
    </row>
    <row r="59" spans="1:20" ht="42" customHeight="1" thickBot="1" thickTop="1">
      <c r="A59" s="20" t="s">
        <v>19</v>
      </c>
      <c r="B59" s="96"/>
      <c r="C59" s="97"/>
      <c r="D59" s="169"/>
      <c r="E59" s="170"/>
      <c r="F59" s="14"/>
      <c r="G59" s="14"/>
      <c r="H59" s="44"/>
      <c r="I59" s="44"/>
      <c r="J59" s="14"/>
      <c r="K59" s="169"/>
      <c r="L59" s="170"/>
      <c r="M59" s="44"/>
      <c r="N59" s="44"/>
      <c r="O59" s="38"/>
      <c r="P59" s="53"/>
      <c r="Q59" s="53"/>
      <c r="R59" s="36"/>
      <c r="S59" s="44"/>
      <c r="T59" s="23"/>
    </row>
    <row r="60" spans="1:20" ht="15.75" thickTop="1">
      <c r="A60" s="186" t="s">
        <v>37</v>
      </c>
      <c r="B60" s="166">
        <f>B57+B50+B43+B36+B29+B21+B14</f>
        <v>7541135</v>
      </c>
      <c r="C60" s="162"/>
      <c r="D60" s="166">
        <f>D57+D50+D43+D36+D29+D21+E14</f>
        <v>8004330</v>
      </c>
      <c r="E60" s="162"/>
      <c r="F60" s="167">
        <f>F57+F50+F43+F36+F29+F21+F14</f>
        <v>6674580</v>
      </c>
      <c r="G60" s="167">
        <f>G57+G50+G43+G36+G29+G21+G14</f>
        <v>7540003.220000001</v>
      </c>
      <c r="H60" s="167">
        <f>H57+H50+H43+H36+H29+H21+H14</f>
        <v>474150</v>
      </c>
      <c r="I60" s="167">
        <f>I57+I50+I43+I36+I29+I21+I14</f>
        <v>0</v>
      </c>
      <c r="J60" s="167">
        <f>J57+J50+J43+J36+J29+J21+J14</f>
        <v>474150</v>
      </c>
      <c r="K60" s="166">
        <f>K57+K50+K43+K36+K29+K21+L14</f>
        <v>474150</v>
      </c>
      <c r="L60" s="162"/>
      <c r="M60" s="167">
        <v>0</v>
      </c>
      <c r="N60" s="167">
        <v>0</v>
      </c>
      <c r="O60" s="166">
        <f>O14</f>
        <v>0</v>
      </c>
      <c r="P60" s="161"/>
      <c r="Q60" s="161"/>
      <c r="R60" s="162"/>
      <c r="S60" s="167">
        <v>0</v>
      </c>
      <c r="T60" s="175">
        <f>T57+T50+T43+T36+T29+T21+T14</f>
        <v>7533607</v>
      </c>
    </row>
    <row r="61" spans="1:20" ht="15.75" thickBot="1">
      <c r="A61" s="187"/>
      <c r="B61" s="163"/>
      <c r="C61" s="165"/>
      <c r="D61" s="163"/>
      <c r="E61" s="165"/>
      <c r="F61" s="168"/>
      <c r="G61" s="168"/>
      <c r="H61" s="168"/>
      <c r="I61" s="168"/>
      <c r="J61" s="168"/>
      <c r="K61" s="163"/>
      <c r="L61" s="165"/>
      <c r="M61" s="168"/>
      <c r="N61" s="168"/>
      <c r="O61" s="163"/>
      <c r="P61" s="164"/>
      <c r="Q61" s="164"/>
      <c r="R61" s="165"/>
      <c r="S61" s="168"/>
      <c r="T61" s="149"/>
    </row>
    <row r="62" spans="1:20" ht="30.75" customHeight="1" thickTop="1">
      <c r="A62" s="186" t="s">
        <v>20</v>
      </c>
      <c r="B62" s="177">
        <v>40578</v>
      </c>
      <c r="C62" s="217"/>
      <c r="D62" s="177">
        <v>40578</v>
      </c>
      <c r="E62" s="217"/>
      <c r="F62" s="176">
        <v>40578</v>
      </c>
      <c r="G62" s="173"/>
      <c r="H62" s="176">
        <v>40578</v>
      </c>
      <c r="I62" s="176">
        <v>40578</v>
      </c>
      <c r="J62" s="176">
        <v>40578</v>
      </c>
      <c r="K62" s="48"/>
      <c r="L62" s="144"/>
      <c r="M62" s="176"/>
      <c r="N62" s="176"/>
      <c r="O62" s="177"/>
      <c r="P62" s="143"/>
      <c r="Q62" s="143"/>
      <c r="R62" s="144"/>
      <c r="S62" s="173"/>
      <c r="T62" s="91"/>
    </row>
    <row r="63" spans="1:20" ht="15.75" thickBot="1">
      <c r="A63" s="195"/>
      <c r="B63" s="218"/>
      <c r="C63" s="219"/>
      <c r="D63" s="218"/>
      <c r="E63" s="219"/>
      <c r="F63" s="220"/>
      <c r="G63" s="174"/>
      <c r="H63" s="174"/>
      <c r="I63" s="174"/>
      <c r="J63" s="174"/>
      <c r="K63" s="49"/>
      <c r="L63" s="180"/>
      <c r="M63" s="174"/>
      <c r="N63" s="174"/>
      <c r="O63" s="178"/>
      <c r="P63" s="179"/>
      <c r="Q63" s="179"/>
      <c r="R63" s="180"/>
      <c r="S63" s="174"/>
      <c r="T63" s="183"/>
    </row>
    <row r="64" spans="1:20" ht="15" customHeight="1" thickTop="1">
      <c r="A64" s="186" t="s">
        <v>21</v>
      </c>
      <c r="B64" s="142" t="s">
        <v>73</v>
      </c>
      <c r="C64" s="144"/>
      <c r="D64" s="142" t="s">
        <v>73</v>
      </c>
      <c r="E64" s="144"/>
      <c r="F64" s="173" t="s">
        <v>73</v>
      </c>
      <c r="G64" s="173"/>
      <c r="H64" s="173" t="s">
        <v>73</v>
      </c>
      <c r="I64" s="173" t="s">
        <v>73</v>
      </c>
      <c r="J64" s="173" t="s">
        <v>73</v>
      </c>
      <c r="K64" s="142"/>
      <c r="L64" s="144"/>
      <c r="M64" s="173"/>
      <c r="N64" s="173"/>
      <c r="O64" s="142"/>
      <c r="P64" s="143"/>
      <c r="Q64" s="143"/>
      <c r="R64" s="144"/>
      <c r="S64" s="173"/>
      <c r="T64" s="91"/>
    </row>
    <row r="65" spans="1:20" ht="39.75" customHeight="1" thickBot="1">
      <c r="A65" s="195"/>
      <c r="B65" s="145"/>
      <c r="C65" s="147"/>
      <c r="D65" s="145"/>
      <c r="E65" s="147"/>
      <c r="F65" s="174"/>
      <c r="G65" s="184"/>
      <c r="H65" s="174"/>
      <c r="I65" s="174"/>
      <c r="J65" s="174"/>
      <c r="K65" s="145"/>
      <c r="L65" s="147"/>
      <c r="M65" s="174"/>
      <c r="N65" s="174"/>
      <c r="O65" s="178"/>
      <c r="P65" s="179"/>
      <c r="Q65" s="179"/>
      <c r="R65" s="180"/>
      <c r="S65" s="184"/>
      <c r="T65" s="185"/>
    </row>
    <row r="66" spans="1:20" ht="46.5" customHeight="1" thickTop="1">
      <c r="A66" s="196" t="s">
        <v>22</v>
      </c>
      <c r="B66" s="197"/>
      <c r="C66" s="114" t="s">
        <v>23</v>
      </c>
      <c r="D66" s="103"/>
      <c r="E66" s="103"/>
      <c r="F66" s="103"/>
      <c r="G66" s="115"/>
      <c r="H66" s="114" t="s">
        <v>38</v>
      </c>
      <c r="I66" s="226"/>
      <c r="J66" s="226"/>
      <c r="K66" s="226"/>
      <c r="L66" s="226"/>
      <c r="M66" s="226"/>
      <c r="N66" s="226"/>
      <c r="O66" s="227"/>
      <c r="P66" s="5"/>
      <c r="Q66" s="6"/>
      <c r="R66" s="7"/>
      <c r="S66" s="8"/>
      <c r="T66" s="8"/>
    </row>
    <row r="67" spans="1:20" ht="16.5" thickBot="1">
      <c r="A67" s="198"/>
      <c r="B67" s="199"/>
      <c r="C67" s="120"/>
      <c r="D67" s="121"/>
      <c r="E67" s="121"/>
      <c r="F67" s="121"/>
      <c r="G67" s="122"/>
      <c r="H67" s="228"/>
      <c r="I67" s="229"/>
      <c r="J67" s="229"/>
      <c r="K67" s="229"/>
      <c r="L67" s="229"/>
      <c r="M67" s="229"/>
      <c r="N67" s="229"/>
      <c r="O67" s="230"/>
      <c r="P67" s="9"/>
      <c r="Q67" s="10"/>
      <c r="R67" s="3"/>
      <c r="S67" s="2"/>
      <c r="T67" s="2"/>
    </row>
    <row r="68" spans="1:20" ht="16.5" thickBot="1">
      <c r="A68" s="190" t="s">
        <v>26</v>
      </c>
      <c r="B68" s="191"/>
      <c r="C68" s="192" t="s">
        <v>27</v>
      </c>
      <c r="D68" s="193"/>
      <c r="E68" s="193"/>
      <c r="F68" s="193"/>
      <c r="G68" s="194"/>
      <c r="H68" s="190" t="s">
        <v>28</v>
      </c>
      <c r="I68" s="200"/>
      <c r="J68" s="200"/>
      <c r="K68" s="200"/>
      <c r="L68" s="200"/>
      <c r="M68" s="200"/>
      <c r="N68" s="200"/>
      <c r="O68" s="201"/>
      <c r="P68" s="11"/>
      <c r="Q68" s="12"/>
      <c r="R68" s="181"/>
      <c r="S68" s="182"/>
      <c r="T68" s="182"/>
    </row>
    <row r="69" spans="1:20" ht="16.5" thickBot="1">
      <c r="A69" s="190" t="s">
        <v>29</v>
      </c>
      <c r="B69" s="191"/>
      <c r="C69" s="221" t="s">
        <v>66</v>
      </c>
      <c r="D69" s="222"/>
      <c r="E69" s="222"/>
      <c r="F69" s="222"/>
      <c r="G69" s="223"/>
      <c r="H69" s="190" t="s">
        <v>56</v>
      </c>
      <c r="I69" s="200"/>
      <c r="J69" s="200"/>
      <c r="K69" s="200"/>
      <c r="L69" s="200"/>
      <c r="M69" s="200"/>
      <c r="N69" s="200"/>
      <c r="O69" s="201"/>
      <c r="P69" s="11"/>
      <c r="Q69" s="12"/>
      <c r="R69" s="181"/>
      <c r="S69" s="182"/>
      <c r="T69" s="182"/>
    </row>
    <row r="70" spans="1:20" ht="16.5" customHeight="1" thickBot="1">
      <c r="A70" s="190" t="s">
        <v>30</v>
      </c>
      <c r="B70" s="191"/>
      <c r="C70" s="192" t="s">
        <v>31</v>
      </c>
      <c r="D70" s="193"/>
      <c r="E70" s="193"/>
      <c r="F70" s="193"/>
      <c r="G70" s="194"/>
      <c r="H70" s="190" t="s">
        <v>32</v>
      </c>
      <c r="I70" s="200"/>
      <c r="J70" s="200"/>
      <c r="K70" s="200"/>
      <c r="L70" s="200"/>
      <c r="M70" s="200"/>
      <c r="N70" s="200"/>
      <c r="O70" s="201"/>
      <c r="P70" s="11"/>
      <c r="Q70" s="12"/>
      <c r="R70" s="181"/>
      <c r="S70" s="182"/>
      <c r="T70" s="182"/>
    </row>
    <row r="72" spans="1:6" ht="15">
      <c r="A72" s="224" t="s">
        <v>71</v>
      </c>
      <c r="B72" s="224"/>
      <c r="C72" s="224"/>
      <c r="D72" s="224"/>
      <c r="E72" s="224"/>
      <c r="F72" s="224"/>
    </row>
    <row r="73" spans="1:8" ht="22.5" customHeight="1">
      <c r="A73" s="224" t="s">
        <v>68</v>
      </c>
      <c r="B73" s="224"/>
      <c r="C73" s="224"/>
      <c r="D73" s="224"/>
      <c r="E73" s="224"/>
      <c r="F73" s="224"/>
      <c r="G73" s="224"/>
      <c r="H73" s="224"/>
    </row>
    <row r="74" spans="1:8" ht="39" customHeight="1">
      <c r="A74" s="225" t="s">
        <v>75</v>
      </c>
      <c r="B74" s="224"/>
      <c r="C74" s="224"/>
      <c r="D74" s="224"/>
      <c r="E74" s="224"/>
      <c r="F74" s="224"/>
      <c r="G74" s="224"/>
      <c r="H74" s="224"/>
    </row>
  </sheetData>
  <sheetProtection/>
  <mergeCells count="181">
    <mergeCell ref="A73:H73"/>
    <mergeCell ref="A74:H74"/>
    <mergeCell ref="D64:E65"/>
    <mergeCell ref="F64:F65"/>
    <mergeCell ref="H64:H65"/>
    <mergeCell ref="H70:O70"/>
    <mergeCell ref="H66:O67"/>
    <mergeCell ref="H68:O68"/>
    <mergeCell ref="A72:F72"/>
    <mergeCell ref="C70:G70"/>
    <mergeCell ref="L62:L63"/>
    <mergeCell ref="J64:J65"/>
    <mergeCell ref="I62:I63"/>
    <mergeCell ref="J62:J63"/>
    <mergeCell ref="D62:E63"/>
    <mergeCell ref="F62:F63"/>
    <mergeCell ref="A69:B69"/>
    <mergeCell ref="C69:G69"/>
    <mergeCell ref="A62:A63"/>
    <mergeCell ref="C66:G67"/>
    <mergeCell ref="G62:G63"/>
    <mergeCell ref="A1:T1"/>
    <mergeCell ref="A2:H2"/>
    <mergeCell ref="J2:T2"/>
    <mergeCell ref="T4:T7"/>
    <mergeCell ref="A4:A7"/>
    <mergeCell ref="B4:F6"/>
    <mergeCell ref="G4:G7"/>
    <mergeCell ref="H4:J6"/>
    <mergeCell ref="P4:S7"/>
    <mergeCell ref="M4:O6"/>
    <mergeCell ref="K49:L49"/>
    <mergeCell ref="B50:C50"/>
    <mergeCell ref="D50:E50"/>
    <mergeCell ref="K50:L50"/>
    <mergeCell ref="B49:C49"/>
    <mergeCell ref="J60:J61"/>
    <mergeCell ref="B57:C57"/>
    <mergeCell ref="D57:E57"/>
    <mergeCell ref="D49:E49"/>
    <mergeCell ref="I60:I61"/>
    <mergeCell ref="B58:C58"/>
    <mergeCell ref="D58:E58"/>
    <mergeCell ref="D56:E56"/>
    <mergeCell ref="H60:H61"/>
    <mergeCell ref="B59:C59"/>
    <mergeCell ref="K64:L65"/>
    <mergeCell ref="C68:G68"/>
    <mergeCell ref="A64:A65"/>
    <mergeCell ref="B64:C65"/>
    <mergeCell ref="G64:G65"/>
    <mergeCell ref="A68:B68"/>
    <mergeCell ref="A66:B67"/>
    <mergeCell ref="I64:I65"/>
    <mergeCell ref="D28:E28"/>
    <mergeCell ref="B36:C36"/>
    <mergeCell ref="D36:E36"/>
    <mergeCell ref="A70:B70"/>
    <mergeCell ref="D60:E61"/>
    <mergeCell ref="A44:A45"/>
    <mergeCell ref="A47:A48"/>
    <mergeCell ref="A51:A52"/>
    <mergeCell ref="A54:A55"/>
    <mergeCell ref="B62:C63"/>
    <mergeCell ref="A26:A27"/>
    <mergeCell ref="A40:A41"/>
    <mergeCell ref="A30:A31"/>
    <mergeCell ref="A33:A34"/>
    <mergeCell ref="A37:A38"/>
    <mergeCell ref="A60:A61"/>
    <mergeCell ref="B60:C61"/>
    <mergeCell ref="A8:A9"/>
    <mergeCell ref="A11:A12"/>
    <mergeCell ref="A15:A16"/>
    <mergeCell ref="A18:A19"/>
    <mergeCell ref="A22:A23"/>
    <mergeCell ref="A24:A25"/>
    <mergeCell ref="B39:S39"/>
    <mergeCell ref="B40:G40"/>
    <mergeCell ref="R70:T70"/>
    <mergeCell ref="S62:S63"/>
    <mergeCell ref="T62:T63"/>
    <mergeCell ref="R69:T69"/>
    <mergeCell ref="S64:S65"/>
    <mergeCell ref="T64:T65"/>
    <mergeCell ref="O64:R65"/>
    <mergeCell ref="R68:T68"/>
    <mergeCell ref="H69:O69"/>
    <mergeCell ref="H62:H63"/>
    <mergeCell ref="T60:T61"/>
    <mergeCell ref="M62:M63"/>
    <mergeCell ref="N62:N63"/>
    <mergeCell ref="O62:R63"/>
    <mergeCell ref="M64:M65"/>
    <mergeCell ref="N60:N61"/>
    <mergeCell ref="O60:R61"/>
    <mergeCell ref="S60:S61"/>
    <mergeCell ref="N64:N65"/>
    <mergeCell ref="K60:L61"/>
    <mergeCell ref="M60:M61"/>
    <mergeCell ref="K57:L57"/>
    <mergeCell ref="B56:C56"/>
    <mergeCell ref="D59:E59"/>
    <mergeCell ref="K59:L59"/>
    <mergeCell ref="K56:L56"/>
    <mergeCell ref="K58:L58"/>
    <mergeCell ref="F60:F61"/>
    <mergeCell ref="G60:G61"/>
    <mergeCell ref="T51:T52"/>
    <mergeCell ref="B53:S53"/>
    <mergeCell ref="B54:G55"/>
    <mergeCell ref="H54:L55"/>
    <mergeCell ref="M54:S55"/>
    <mergeCell ref="T54:T55"/>
    <mergeCell ref="B51:S52"/>
    <mergeCell ref="T44:T45"/>
    <mergeCell ref="B46:S46"/>
    <mergeCell ref="B47:G48"/>
    <mergeCell ref="H47:L48"/>
    <mergeCell ref="M47:S48"/>
    <mergeCell ref="T47:T48"/>
    <mergeCell ref="B44:S45"/>
    <mergeCell ref="D42:E42"/>
    <mergeCell ref="K42:L42"/>
    <mergeCell ref="B43:C43"/>
    <mergeCell ref="D43:E43"/>
    <mergeCell ref="K43:L43"/>
    <mergeCell ref="B42:C42"/>
    <mergeCell ref="K36:L36"/>
    <mergeCell ref="T37:T38"/>
    <mergeCell ref="B37:S38"/>
    <mergeCell ref="H40:L41"/>
    <mergeCell ref="M40:S41"/>
    <mergeCell ref="T40:T41"/>
    <mergeCell ref="B41:G41"/>
    <mergeCell ref="D35:E35"/>
    <mergeCell ref="K35:L35"/>
    <mergeCell ref="B33:G34"/>
    <mergeCell ref="H33:L34"/>
    <mergeCell ref="B35:C35"/>
    <mergeCell ref="M33:S34"/>
    <mergeCell ref="T33:T34"/>
    <mergeCell ref="H26:L27"/>
    <mergeCell ref="M26:S27"/>
    <mergeCell ref="T30:T31"/>
    <mergeCell ref="B32:S32"/>
    <mergeCell ref="B30:S31"/>
    <mergeCell ref="K28:L28"/>
    <mergeCell ref="B29:C29"/>
    <mergeCell ref="D29:E29"/>
    <mergeCell ref="K29:L29"/>
    <mergeCell ref="B28:C28"/>
    <mergeCell ref="T26:T27"/>
    <mergeCell ref="B20:C20"/>
    <mergeCell ref="D20:E20"/>
    <mergeCell ref="K20:L20"/>
    <mergeCell ref="B21:C21"/>
    <mergeCell ref="D21:E21"/>
    <mergeCell ref="K21:L21"/>
    <mergeCell ref="B22:T23"/>
    <mergeCell ref="B24:T25"/>
    <mergeCell ref="B26:G27"/>
    <mergeCell ref="B15:S16"/>
    <mergeCell ref="T15:T16"/>
    <mergeCell ref="B17:S17"/>
    <mergeCell ref="B18:G19"/>
    <mergeCell ref="H18:L19"/>
    <mergeCell ref="M18:S19"/>
    <mergeCell ref="T18:T19"/>
    <mergeCell ref="T8:T9"/>
    <mergeCell ref="B10:S10"/>
    <mergeCell ref="B11:G12"/>
    <mergeCell ref="H11:L12"/>
    <mergeCell ref="M11:S12"/>
    <mergeCell ref="T11:T12"/>
    <mergeCell ref="B7:C7"/>
    <mergeCell ref="D7:E7"/>
    <mergeCell ref="B14:D14"/>
    <mergeCell ref="B8:S9"/>
    <mergeCell ref="B13:D13"/>
    <mergeCell ref="K4:L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31" max="19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37">
      <selection activeCell="O56" sqref="O56"/>
    </sheetView>
  </sheetViews>
  <sheetFormatPr defaultColWidth="9.140625" defaultRowHeight="15"/>
  <cols>
    <col min="1" max="1" width="25.140625" style="18" customWidth="1"/>
    <col min="2" max="2" width="9.57421875" style="0" customWidth="1"/>
    <col min="3" max="3" width="9.140625" style="0" hidden="1" customWidth="1"/>
    <col min="4" max="4" width="9.28125" style="0" hidden="1" customWidth="1"/>
    <col min="5" max="6" width="9.57421875" style="0" customWidth="1"/>
    <col min="7" max="7" width="8.57421875" style="0" customWidth="1"/>
    <col min="8" max="9" width="9.57421875" style="0" customWidth="1"/>
    <col min="10" max="10" width="9.7109375" style="0" customWidth="1"/>
    <col min="11" max="11" width="9.140625" style="0" hidden="1" customWidth="1"/>
    <col min="12" max="12" width="9.7109375" style="0" customWidth="1"/>
    <col min="13" max="13" width="9.8515625" style="0" customWidth="1"/>
    <col min="14" max="14" width="9.00390625" style="0" hidden="1" customWidth="1"/>
    <col min="15" max="15" width="10.57421875" style="0" customWidth="1"/>
    <col min="16" max="16" width="9.57421875" style="0" customWidth="1"/>
    <col min="17" max="17" width="8.8515625" style="0" customWidth="1"/>
    <col min="18" max="18" width="11.00390625" style="0" customWidth="1"/>
  </cols>
  <sheetData>
    <row r="1" spans="1:18" ht="15">
      <c r="A1" s="273" t="s">
        <v>39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</row>
    <row r="2" spans="1:18" ht="15.75" thickBot="1">
      <c r="A2" s="274" t="s">
        <v>53</v>
      </c>
      <c r="B2" s="275"/>
      <c r="C2" s="275"/>
      <c r="D2" s="275"/>
      <c r="E2" s="275"/>
      <c r="F2" s="275"/>
      <c r="G2" s="275"/>
      <c r="L2" s="274" t="s">
        <v>55</v>
      </c>
      <c r="M2" s="274"/>
      <c r="N2" s="274"/>
      <c r="O2" s="274"/>
      <c r="P2" s="274"/>
      <c r="Q2" s="274"/>
      <c r="R2" s="274"/>
    </row>
    <row r="3" spans="1:18" ht="15.75" customHeight="1" thickTop="1">
      <c r="A3" s="186" t="s">
        <v>0</v>
      </c>
      <c r="B3" s="114" t="s">
        <v>1</v>
      </c>
      <c r="C3" s="103"/>
      <c r="D3" s="103"/>
      <c r="E3" s="103"/>
      <c r="F3" s="115"/>
      <c r="G3" s="209" t="s">
        <v>2</v>
      </c>
      <c r="H3" s="114" t="s">
        <v>1</v>
      </c>
      <c r="I3" s="103"/>
      <c r="J3" s="115"/>
      <c r="K3" s="114" t="s">
        <v>2</v>
      </c>
      <c r="L3" s="115"/>
      <c r="M3" s="114" t="s">
        <v>1</v>
      </c>
      <c r="N3" s="103"/>
      <c r="O3" s="103"/>
      <c r="P3" s="115"/>
      <c r="Q3" s="209" t="s">
        <v>2</v>
      </c>
      <c r="R3" s="91" t="s">
        <v>40</v>
      </c>
    </row>
    <row r="4" spans="1:18" ht="15.75" customHeight="1" thickBot="1">
      <c r="A4" s="206"/>
      <c r="B4" s="120"/>
      <c r="C4" s="121"/>
      <c r="D4" s="121"/>
      <c r="E4" s="121"/>
      <c r="F4" s="122"/>
      <c r="G4" s="210"/>
      <c r="H4" s="120"/>
      <c r="I4" s="121"/>
      <c r="J4" s="122"/>
      <c r="K4" s="116"/>
      <c r="L4" s="117"/>
      <c r="M4" s="120"/>
      <c r="N4" s="121"/>
      <c r="O4" s="121"/>
      <c r="P4" s="122"/>
      <c r="Q4" s="242"/>
      <c r="R4" s="240"/>
    </row>
    <row r="5" spans="1:18" ht="16.5" thickBot="1">
      <c r="A5" s="207"/>
      <c r="B5" s="26">
        <v>1</v>
      </c>
      <c r="C5" s="28"/>
      <c r="D5" s="129">
        <v>2</v>
      </c>
      <c r="E5" s="130"/>
      <c r="F5" s="24">
        <v>3</v>
      </c>
      <c r="G5" s="211"/>
      <c r="H5" s="24">
        <v>1</v>
      </c>
      <c r="I5" s="24">
        <v>2</v>
      </c>
      <c r="J5" s="24">
        <v>3</v>
      </c>
      <c r="K5" s="120"/>
      <c r="L5" s="122"/>
      <c r="M5" s="26">
        <v>1</v>
      </c>
      <c r="N5" s="28"/>
      <c r="O5" s="24">
        <v>2</v>
      </c>
      <c r="P5" s="24">
        <v>3</v>
      </c>
      <c r="Q5" s="243"/>
      <c r="R5" s="241"/>
    </row>
    <row r="6" spans="1:18" ht="15">
      <c r="A6" s="188" t="s">
        <v>36</v>
      </c>
      <c r="B6" s="234" t="s">
        <v>41</v>
      </c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6"/>
      <c r="R6" s="233"/>
    </row>
    <row r="7" spans="1:18" ht="15.75" thickBot="1">
      <c r="A7" s="189"/>
      <c r="B7" s="237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  <c r="Q7" s="239"/>
      <c r="R7" s="232"/>
    </row>
    <row r="8" spans="1:18" ht="17.25" thickBot="1">
      <c r="A8" s="19" t="s">
        <v>42</v>
      </c>
      <c r="B8" s="129">
        <v>395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30"/>
      <c r="R8" s="40"/>
    </row>
    <row r="9" spans="1:18" ht="15">
      <c r="A9" s="188" t="s">
        <v>35</v>
      </c>
      <c r="B9" s="234" t="s">
        <v>61</v>
      </c>
      <c r="C9" s="235"/>
      <c r="D9" s="235"/>
      <c r="E9" s="235"/>
      <c r="F9" s="235"/>
      <c r="G9" s="236"/>
      <c r="H9" s="234"/>
      <c r="I9" s="235"/>
      <c r="J9" s="235"/>
      <c r="K9" s="235"/>
      <c r="L9" s="236"/>
      <c r="M9" s="234"/>
      <c r="N9" s="235"/>
      <c r="O9" s="235"/>
      <c r="P9" s="235"/>
      <c r="Q9" s="236"/>
      <c r="R9" s="233"/>
    </row>
    <row r="10" spans="1:18" ht="15.75" thickBot="1">
      <c r="A10" s="189"/>
      <c r="B10" s="237" t="s">
        <v>62</v>
      </c>
      <c r="C10" s="238"/>
      <c r="D10" s="238"/>
      <c r="E10" s="238"/>
      <c r="F10" s="238"/>
      <c r="G10" s="239"/>
      <c r="H10" s="237"/>
      <c r="I10" s="238"/>
      <c r="J10" s="238"/>
      <c r="K10" s="238"/>
      <c r="L10" s="239"/>
      <c r="M10" s="237"/>
      <c r="N10" s="238"/>
      <c r="O10" s="238"/>
      <c r="P10" s="238"/>
      <c r="Q10" s="239"/>
      <c r="R10" s="232"/>
    </row>
    <row r="11" spans="1:18" ht="17.25" thickBot="1">
      <c r="A11" s="19" t="s">
        <v>5</v>
      </c>
      <c r="B11" s="26">
        <v>180</v>
      </c>
      <c r="C11" s="27"/>
      <c r="D11" s="28"/>
      <c r="E11" s="24">
        <v>146</v>
      </c>
      <c r="F11" s="24">
        <v>180</v>
      </c>
      <c r="G11" s="29">
        <v>168.67</v>
      </c>
      <c r="H11" s="24"/>
      <c r="I11" s="24"/>
      <c r="J11" s="41"/>
      <c r="K11" s="28"/>
      <c r="L11" s="29"/>
      <c r="M11" s="24"/>
      <c r="N11" s="129"/>
      <c r="O11" s="130"/>
      <c r="P11" s="24"/>
      <c r="Q11" s="29"/>
      <c r="R11" s="40">
        <v>168</v>
      </c>
    </row>
    <row r="12" spans="1:18" ht="17.25" thickBot="1">
      <c r="A12" s="20" t="s">
        <v>7</v>
      </c>
      <c r="B12" s="31">
        <f>B11*B8</f>
        <v>71100</v>
      </c>
      <c r="C12" s="32"/>
      <c r="D12" s="33"/>
      <c r="E12" s="14">
        <f>E11*B8</f>
        <v>57670</v>
      </c>
      <c r="F12" s="14">
        <f>F11*B8</f>
        <v>71100</v>
      </c>
      <c r="G12" s="34">
        <f>G11*B8</f>
        <v>66624.65</v>
      </c>
      <c r="H12" s="14">
        <f>H11*B8</f>
        <v>0</v>
      </c>
      <c r="I12" s="14">
        <f>I11*B8</f>
        <v>0</v>
      </c>
      <c r="J12" s="42">
        <v>0</v>
      </c>
      <c r="K12" s="33"/>
      <c r="L12" s="34">
        <f>L11*B8</f>
        <v>0</v>
      </c>
      <c r="M12" s="14"/>
      <c r="N12" s="90"/>
      <c r="O12" s="137"/>
      <c r="P12" s="14"/>
      <c r="Q12" s="34"/>
      <c r="R12" s="43">
        <f>R11*B8</f>
        <v>66360</v>
      </c>
    </row>
    <row r="13" spans="1:18" ht="15.75" thickTop="1">
      <c r="A13" s="186" t="s">
        <v>36</v>
      </c>
      <c r="B13" s="142" t="s">
        <v>43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4"/>
      <c r="R13" s="231"/>
    </row>
    <row r="14" spans="1:18" ht="15.75" thickBot="1">
      <c r="A14" s="189"/>
      <c r="B14" s="237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9"/>
      <c r="R14" s="232"/>
    </row>
    <row r="15" spans="1:18" ht="17.25" thickBot="1">
      <c r="A15" s="19" t="s">
        <v>42</v>
      </c>
      <c r="B15" s="129">
        <v>11885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30"/>
      <c r="R15" s="40"/>
    </row>
    <row r="16" spans="1:18" ht="14.25" customHeight="1" thickTop="1">
      <c r="A16" s="188" t="s">
        <v>35</v>
      </c>
      <c r="B16" s="134" t="s">
        <v>44</v>
      </c>
      <c r="C16" s="135"/>
      <c r="D16" s="135"/>
      <c r="E16" s="135"/>
      <c r="F16" s="135"/>
      <c r="G16" s="136"/>
      <c r="H16" s="134"/>
      <c r="I16" s="135"/>
      <c r="J16" s="135"/>
      <c r="K16" s="135"/>
      <c r="L16" s="136"/>
      <c r="M16" s="114"/>
      <c r="N16" s="103"/>
      <c r="O16" s="103"/>
      <c r="P16" s="103"/>
      <c r="Q16" s="115"/>
      <c r="R16" s="233"/>
    </row>
    <row r="17" spans="1:18" ht="15" customHeight="1" thickBot="1">
      <c r="A17" s="189"/>
      <c r="B17" s="120"/>
      <c r="C17" s="121"/>
      <c r="D17" s="121"/>
      <c r="E17" s="121"/>
      <c r="F17" s="121"/>
      <c r="G17" s="122"/>
      <c r="H17" s="120"/>
      <c r="I17" s="121"/>
      <c r="J17" s="121"/>
      <c r="K17" s="121"/>
      <c r="L17" s="122"/>
      <c r="M17" s="104"/>
      <c r="N17" s="105"/>
      <c r="O17" s="105"/>
      <c r="P17" s="105"/>
      <c r="Q17" s="106"/>
      <c r="R17" s="232"/>
    </row>
    <row r="18" spans="1:18" ht="17.25" thickBot="1">
      <c r="A18" s="19" t="s">
        <v>10</v>
      </c>
      <c r="B18" s="26">
        <v>38</v>
      </c>
      <c r="C18" s="28"/>
      <c r="D18" s="129">
        <v>40</v>
      </c>
      <c r="E18" s="130"/>
      <c r="F18" s="24">
        <v>40</v>
      </c>
      <c r="G18" s="29">
        <v>39.33</v>
      </c>
      <c r="H18" s="24"/>
      <c r="I18" s="24"/>
      <c r="J18" s="24"/>
      <c r="K18" s="244"/>
      <c r="L18" s="245"/>
      <c r="M18" s="24"/>
      <c r="N18" s="129"/>
      <c r="O18" s="130"/>
      <c r="P18" s="24"/>
      <c r="Q18" s="29"/>
      <c r="R18" s="40">
        <v>39</v>
      </c>
    </row>
    <row r="19" spans="1:18" ht="17.25" thickBot="1">
      <c r="A19" s="20" t="s">
        <v>7</v>
      </c>
      <c r="B19" s="31">
        <f>B18*B15</f>
        <v>451630</v>
      </c>
      <c r="C19" s="33"/>
      <c r="D19" s="90">
        <f>D18*B15</f>
        <v>475400</v>
      </c>
      <c r="E19" s="137"/>
      <c r="F19" s="14">
        <f>F18*B15</f>
        <v>475400</v>
      </c>
      <c r="G19" s="34">
        <f>G18*B15</f>
        <v>467437.05</v>
      </c>
      <c r="H19" s="14"/>
      <c r="I19" s="14"/>
      <c r="J19" s="14"/>
      <c r="K19" s="138"/>
      <c r="L19" s="139"/>
      <c r="M19" s="14"/>
      <c r="N19" s="90"/>
      <c r="O19" s="137"/>
      <c r="P19" s="14"/>
      <c r="Q19" s="14"/>
      <c r="R19" s="43">
        <f>R18*B15</f>
        <v>463515</v>
      </c>
    </row>
    <row r="20" spans="1:18" ht="15.75" thickTop="1">
      <c r="A20" s="186" t="s">
        <v>36</v>
      </c>
      <c r="B20" s="142" t="s">
        <v>45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4"/>
      <c r="R20" s="91"/>
    </row>
    <row r="21" spans="1:18" ht="15.75" thickBot="1">
      <c r="A21" s="187"/>
      <c r="B21" s="145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7"/>
      <c r="R21" s="185"/>
    </row>
    <row r="22" spans="1:18" ht="18" thickBot="1" thickTop="1">
      <c r="A22" s="20" t="s">
        <v>42</v>
      </c>
      <c r="B22" s="169">
        <v>4820</v>
      </c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170"/>
      <c r="R22" s="43"/>
    </row>
    <row r="23" spans="1:18" ht="16.5" thickTop="1">
      <c r="A23" s="186" t="s">
        <v>35</v>
      </c>
      <c r="B23" s="114" t="s">
        <v>70</v>
      </c>
      <c r="C23" s="103"/>
      <c r="D23" s="103"/>
      <c r="E23" s="103"/>
      <c r="F23" s="103"/>
      <c r="G23" s="115"/>
      <c r="H23" s="114"/>
      <c r="I23" s="103"/>
      <c r="J23" s="103"/>
      <c r="K23" s="103"/>
      <c r="L23" s="115"/>
      <c r="M23" s="114"/>
      <c r="N23" s="103"/>
      <c r="O23" s="103"/>
      <c r="P23" s="103"/>
      <c r="Q23" s="115"/>
      <c r="R23" s="231"/>
    </row>
    <row r="24" spans="1:18" ht="16.5" thickBot="1">
      <c r="A24" s="187"/>
      <c r="B24" s="104"/>
      <c r="C24" s="105"/>
      <c r="D24" s="105"/>
      <c r="E24" s="105"/>
      <c r="F24" s="105"/>
      <c r="G24" s="106"/>
      <c r="H24" s="104"/>
      <c r="I24" s="105"/>
      <c r="J24" s="105"/>
      <c r="K24" s="105"/>
      <c r="L24" s="106"/>
      <c r="M24" s="104"/>
      <c r="N24" s="105"/>
      <c r="O24" s="105"/>
      <c r="P24" s="105"/>
      <c r="Q24" s="106"/>
      <c r="R24" s="246"/>
    </row>
    <row r="25" spans="1:18" ht="18" thickBot="1" thickTop="1">
      <c r="A25" s="20" t="s">
        <v>10</v>
      </c>
      <c r="B25" s="14">
        <v>45</v>
      </c>
      <c r="C25" s="96">
        <v>32</v>
      </c>
      <c r="D25" s="97"/>
      <c r="E25" s="14">
        <v>38</v>
      </c>
      <c r="F25" s="56">
        <v>46</v>
      </c>
      <c r="G25" s="34">
        <v>43</v>
      </c>
      <c r="H25" s="14">
        <v>0</v>
      </c>
      <c r="I25" s="14"/>
      <c r="J25" s="14"/>
      <c r="K25" s="94"/>
      <c r="L25" s="95"/>
      <c r="M25" s="14"/>
      <c r="N25" s="96"/>
      <c r="O25" s="97"/>
      <c r="P25" s="14"/>
      <c r="Q25" s="34"/>
      <c r="R25" s="43">
        <v>43</v>
      </c>
    </row>
    <row r="26" spans="1:18" ht="18" thickBot="1" thickTop="1">
      <c r="A26" s="20" t="s">
        <v>7</v>
      </c>
      <c r="B26" s="38">
        <f>B25*B22</f>
        <v>216900</v>
      </c>
      <c r="C26" s="36"/>
      <c r="D26" s="96">
        <f>E25*B22</f>
        <v>183160</v>
      </c>
      <c r="E26" s="97"/>
      <c r="F26" s="14">
        <f>F25*B22</f>
        <v>221720</v>
      </c>
      <c r="G26" s="34">
        <f>G25*B22</f>
        <v>207260</v>
      </c>
      <c r="H26" s="14">
        <f>H25*B22</f>
        <v>0</v>
      </c>
      <c r="I26" s="14">
        <f>I25*B22</f>
        <v>0</v>
      </c>
      <c r="J26" s="14">
        <f>J25*B22</f>
        <v>0</v>
      </c>
      <c r="K26" s="94">
        <f>K25*B22</f>
        <v>0</v>
      </c>
      <c r="L26" s="95"/>
      <c r="M26" s="14"/>
      <c r="N26" s="96"/>
      <c r="O26" s="97"/>
      <c r="P26" s="14"/>
      <c r="Q26" s="34"/>
      <c r="R26" s="43">
        <f>R25*B22</f>
        <v>207260</v>
      </c>
    </row>
    <row r="27" spans="1:18" ht="15.75" thickTop="1">
      <c r="A27" s="186" t="s">
        <v>36</v>
      </c>
      <c r="B27" s="114" t="s">
        <v>46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15"/>
      <c r="R27" s="231"/>
    </row>
    <row r="28" spans="1:18" ht="15.75" thickBot="1">
      <c r="A28" s="187"/>
      <c r="B28" s="104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6"/>
      <c r="R28" s="246"/>
    </row>
    <row r="29" spans="1:18" ht="18" thickBot="1" thickTop="1">
      <c r="A29" s="20" t="s">
        <v>42</v>
      </c>
      <c r="B29" s="169">
        <v>1400</v>
      </c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  <c r="N29" s="247"/>
      <c r="O29" s="247"/>
      <c r="P29" s="247"/>
      <c r="Q29" s="170"/>
      <c r="R29" s="43"/>
    </row>
    <row r="30" spans="1:18" ht="15" customHeight="1" thickTop="1">
      <c r="A30" s="186" t="s">
        <v>35</v>
      </c>
      <c r="B30" s="114" t="s">
        <v>65</v>
      </c>
      <c r="C30" s="103"/>
      <c r="D30" s="103"/>
      <c r="E30" s="103"/>
      <c r="F30" s="103"/>
      <c r="G30" s="115"/>
      <c r="H30" s="142" t="s">
        <v>63</v>
      </c>
      <c r="I30" s="143"/>
      <c r="J30" s="143"/>
      <c r="K30" s="143"/>
      <c r="L30" s="144"/>
      <c r="M30" s="142"/>
      <c r="N30" s="143"/>
      <c r="O30" s="143"/>
      <c r="P30" s="143"/>
      <c r="Q30" s="144"/>
      <c r="R30" s="231"/>
    </row>
    <row r="31" spans="1:18" ht="15" customHeight="1" thickBot="1">
      <c r="A31" s="187"/>
      <c r="B31" s="104"/>
      <c r="C31" s="105"/>
      <c r="D31" s="105"/>
      <c r="E31" s="105"/>
      <c r="F31" s="105"/>
      <c r="G31" s="106"/>
      <c r="H31" s="145"/>
      <c r="I31" s="146"/>
      <c r="J31" s="146"/>
      <c r="K31" s="146"/>
      <c r="L31" s="147"/>
      <c r="M31" s="145"/>
      <c r="N31" s="146"/>
      <c r="O31" s="146"/>
      <c r="P31" s="146"/>
      <c r="Q31" s="147"/>
      <c r="R31" s="246"/>
    </row>
    <row r="32" spans="1:18" ht="18" thickBot="1" thickTop="1">
      <c r="A32" s="20" t="s">
        <v>10</v>
      </c>
      <c r="B32" s="38">
        <v>280</v>
      </c>
      <c r="C32" s="36"/>
      <c r="D32" s="96">
        <v>342</v>
      </c>
      <c r="E32" s="97"/>
      <c r="F32" s="14">
        <v>0</v>
      </c>
      <c r="G32" s="34">
        <v>311</v>
      </c>
      <c r="H32" s="14">
        <v>0</v>
      </c>
      <c r="I32" s="14">
        <v>306</v>
      </c>
      <c r="J32" s="14">
        <v>320</v>
      </c>
      <c r="K32" s="94">
        <v>313</v>
      </c>
      <c r="L32" s="95"/>
      <c r="M32" s="14"/>
      <c r="N32" s="96"/>
      <c r="O32" s="97"/>
      <c r="P32" s="14"/>
      <c r="Q32" s="34"/>
      <c r="R32" s="43">
        <v>313</v>
      </c>
    </row>
    <row r="33" spans="1:18" ht="18" thickBot="1" thickTop="1">
      <c r="A33" s="20" t="s">
        <v>7</v>
      </c>
      <c r="B33" s="38">
        <f>B32*B29</f>
        <v>392000</v>
      </c>
      <c r="C33" s="36"/>
      <c r="D33" s="96">
        <f>D32*B29</f>
        <v>478800</v>
      </c>
      <c r="E33" s="97"/>
      <c r="F33" s="14">
        <f>F32*B29</f>
        <v>0</v>
      </c>
      <c r="G33" s="34">
        <f>G32*B29</f>
        <v>435400</v>
      </c>
      <c r="H33" s="14">
        <f>H32*B29</f>
        <v>0</v>
      </c>
      <c r="I33" s="14">
        <f>I32*B29</f>
        <v>428400</v>
      </c>
      <c r="J33" s="14">
        <f>J32*B29</f>
        <v>448000</v>
      </c>
      <c r="K33" s="94">
        <f>K32*B29</f>
        <v>438200</v>
      </c>
      <c r="L33" s="95"/>
      <c r="M33" s="14"/>
      <c r="N33" s="96"/>
      <c r="O33" s="97"/>
      <c r="P33" s="14"/>
      <c r="Q33" s="34"/>
      <c r="R33" s="43">
        <f>R32*B29</f>
        <v>438200</v>
      </c>
    </row>
    <row r="34" spans="1:18" ht="15.75" thickTop="1">
      <c r="A34" s="186" t="s">
        <v>36</v>
      </c>
      <c r="B34" s="114" t="s">
        <v>47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15"/>
      <c r="R34" s="231"/>
    </row>
    <row r="35" spans="1:18" ht="15.75" thickBot="1">
      <c r="A35" s="187"/>
      <c r="B35" s="104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6"/>
      <c r="R35" s="246"/>
    </row>
    <row r="36" spans="1:18" ht="18" thickBot="1" thickTop="1">
      <c r="A36" s="20" t="s">
        <v>42</v>
      </c>
      <c r="B36" s="171">
        <v>4740</v>
      </c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172"/>
      <c r="R36" s="43"/>
    </row>
    <row r="37" spans="1:18" ht="15.75" thickTop="1">
      <c r="A37" s="186" t="s">
        <v>35</v>
      </c>
      <c r="B37" s="114" t="s">
        <v>48</v>
      </c>
      <c r="C37" s="103"/>
      <c r="D37" s="103"/>
      <c r="E37" s="103"/>
      <c r="F37" s="103"/>
      <c r="G37" s="115"/>
      <c r="H37" s="142"/>
      <c r="I37" s="143"/>
      <c r="J37" s="143"/>
      <c r="K37" s="143"/>
      <c r="L37" s="144"/>
      <c r="M37" s="142"/>
      <c r="N37" s="143"/>
      <c r="O37" s="143"/>
      <c r="P37" s="143"/>
      <c r="Q37" s="144"/>
      <c r="R37" s="91"/>
    </row>
    <row r="38" spans="1:18" ht="15.75" thickBot="1">
      <c r="A38" s="187"/>
      <c r="B38" s="104"/>
      <c r="C38" s="105"/>
      <c r="D38" s="105"/>
      <c r="E38" s="105"/>
      <c r="F38" s="105"/>
      <c r="G38" s="106"/>
      <c r="H38" s="145"/>
      <c r="I38" s="146"/>
      <c r="J38" s="146"/>
      <c r="K38" s="146"/>
      <c r="L38" s="147"/>
      <c r="M38" s="145"/>
      <c r="N38" s="146"/>
      <c r="O38" s="146"/>
      <c r="P38" s="146"/>
      <c r="Q38" s="147"/>
      <c r="R38" s="185"/>
    </row>
    <row r="39" spans="1:18" ht="17.25" thickBot="1" thickTop="1">
      <c r="A39" s="20" t="s">
        <v>10</v>
      </c>
      <c r="B39" s="38">
        <v>140</v>
      </c>
      <c r="C39" s="36"/>
      <c r="D39" s="96">
        <v>123</v>
      </c>
      <c r="E39" s="97"/>
      <c r="F39" s="14">
        <v>160</v>
      </c>
      <c r="G39" s="34">
        <v>141</v>
      </c>
      <c r="H39" s="14"/>
      <c r="I39" s="14"/>
      <c r="J39" s="14"/>
      <c r="K39" s="94"/>
      <c r="L39" s="95"/>
      <c r="M39" s="38"/>
      <c r="N39" s="36"/>
      <c r="O39" s="14"/>
      <c r="P39" s="14"/>
      <c r="Q39" s="34"/>
      <c r="R39" s="37">
        <v>141</v>
      </c>
    </row>
    <row r="40" spans="1:18" ht="17.25" thickBot="1" thickTop="1">
      <c r="A40" s="20" t="s">
        <v>7</v>
      </c>
      <c r="B40" s="38">
        <f>B39*B36</f>
        <v>663600</v>
      </c>
      <c r="C40" s="36"/>
      <c r="D40" s="96">
        <f>D39*B36</f>
        <v>583020</v>
      </c>
      <c r="E40" s="97"/>
      <c r="F40" s="14">
        <f>F39*B36</f>
        <v>758400</v>
      </c>
      <c r="G40" s="34">
        <f>G39*B36</f>
        <v>668340</v>
      </c>
      <c r="H40" s="14">
        <f>H39*B36</f>
        <v>0</v>
      </c>
      <c r="I40" s="14">
        <f>I39*B36</f>
        <v>0</v>
      </c>
      <c r="J40" s="14">
        <f>J39*B36</f>
        <v>0</v>
      </c>
      <c r="K40" s="94">
        <f>K39*B36</f>
        <v>0</v>
      </c>
      <c r="L40" s="95"/>
      <c r="M40" s="38"/>
      <c r="N40" s="36"/>
      <c r="O40" s="14"/>
      <c r="P40" s="14">
        <f>P39*B36</f>
        <v>0</v>
      </c>
      <c r="Q40" s="34">
        <f>Q39*B36</f>
        <v>0</v>
      </c>
      <c r="R40" s="37">
        <f>R39*B36</f>
        <v>668340</v>
      </c>
    </row>
    <row r="41" spans="1:18" ht="17.25" thickBot="1" thickTop="1">
      <c r="A41" s="20" t="s">
        <v>18</v>
      </c>
      <c r="B41" s="60"/>
      <c r="C41" s="57"/>
      <c r="D41" s="59"/>
      <c r="E41" s="57"/>
      <c r="F41" s="56"/>
      <c r="G41" s="56"/>
      <c r="H41" s="56"/>
      <c r="I41" s="56"/>
      <c r="J41" s="56"/>
      <c r="K41" s="171"/>
      <c r="L41" s="172"/>
      <c r="M41" s="47"/>
      <c r="N41" s="46"/>
      <c r="O41" s="56"/>
      <c r="P41" s="14"/>
      <c r="Q41" s="56"/>
      <c r="R41" s="23"/>
    </row>
    <row r="42" spans="1:18" ht="17.25" thickBot="1" thickTop="1">
      <c r="A42" s="20" t="s">
        <v>19</v>
      </c>
      <c r="B42" s="38"/>
      <c r="C42" s="36"/>
      <c r="D42" s="45"/>
      <c r="E42" s="46"/>
      <c r="F42" s="14"/>
      <c r="G42" s="14"/>
      <c r="H42" s="44"/>
      <c r="I42" s="44"/>
      <c r="J42" s="14"/>
      <c r="K42" s="169"/>
      <c r="L42" s="170"/>
      <c r="M42" s="47"/>
      <c r="N42" s="46"/>
      <c r="O42" s="44"/>
      <c r="P42" s="14"/>
      <c r="Q42" s="44"/>
      <c r="R42" s="23"/>
    </row>
    <row r="43" spans="1:18" ht="16.5" thickTop="1">
      <c r="A43" s="186" t="s">
        <v>37</v>
      </c>
      <c r="B43" s="249">
        <f>B40+B33+B26+B19+B12</f>
        <v>1795230</v>
      </c>
      <c r="C43" s="22"/>
      <c r="D43" s="48"/>
      <c r="E43" s="162">
        <f>D40+D33+D26+D19</f>
        <v>1720380</v>
      </c>
      <c r="F43" s="249">
        <f>F33+F26+F19</f>
        <v>697120</v>
      </c>
      <c r="G43" s="249">
        <f>G40+G33+G26+G19+G12</f>
        <v>1845061.7</v>
      </c>
      <c r="H43" s="167">
        <f>H40+H33+H26+H19+H12</f>
        <v>0</v>
      </c>
      <c r="I43" s="167">
        <v>0</v>
      </c>
      <c r="J43" s="249">
        <v>0</v>
      </c>
      <c r="K43" s="166">
        <f>K40+K33+K26+K19+L12</f>
        <v>438200</v>
      </c>
      <c r="L43" s="162"/>
      <c r="M43" s="166">
        <v>0</v>
      </c>
      <c r="N43" s="162"/>
      <c r="O43" s="167">
        <f>N12</f>
        <v>0</v>
      </c>
      <c r="P43" s="249">
        <v>0</v>
      </c>
      <c r="Q43" s="167">
        <v>0</v>
      </c>
      <c r="R43" s="148">
        <f>R40+R33+R26+R19+R12</f>
        <v>1843675</v>
      </c>
    </row>
    <row r="44" spans="1:18" ht="16.5" thickBot="1">
      <c r="A44" s="187"/>
      <c r="B44" s="270"/>
      <c r="C44" s="14"/>
      <c r="D44" s="49"/>
      <c r="E44" s="271"/>
      <c r="F44" s="250"/>
      <c r="G44" s="250"/>
      <c r="H44" s="168"/>
      <c r="I44" s="168"/>
      <c r="J44" s="250"/>
      <c r="K44" s="163"/>
      <c r="L44" s="165"/>
      <c r="M44" s="163"/>
      <c r="N44" s="165"/>
      <c r="O44" s="168"/>
      <c r="P44" s="250"/>
      <c r="Q44" s="168"/>
      <c r="R44" s="149"/>
    </row>
    <row r="45" spans="1:18" ht="30.75" customHeight="1" thickTop="1">
      <c r="A45" s="186" t="s">
        <v>20</v>
      </c>
      <c r="B45" s="252">
        <v>40578</v>
      </c>
      <c r="C45" s="22"/>
      <c r="D45" s="272">
        <v>40578</v>
      </c>
      <c r="E45" s="115"/>
      <c r="F45" s="252">
        <v>40578</v>
      </c>
      <c r="G45" s="209"/>
      <c r="H45" s="252">
        <v>40578</v>
      </c>
      <c r="I45" s="252">
        <v>40578</v>
      </c>
      <c r="J45" s="252">
        <v>40578</v>
      </c>
      <c r="K45" s="4"/>
      <c r="L45" s="115"/>
      <c r="M45" s="252"/>
      <c r="N45" s="22"/>
      <c r="O45" s="252"/>
      <c r="P45" s="252"/>
      <c r="Q45" s="209"/>
      <c r="R45" s="91"/>
    </row>
    <row r="46" spans="1:18" ht="16.5" thickBot="1">
      <c r="A46" s="195"/>
      <c r="B46" s="253"/>
      <c r="C46" s="14"/>
      <c r="D46" s="257"/>
      <c r="E46" s="258"/>
      <c r="F46" s="253"/>
      <c r="G46" s="251"/>
      <c r="H46" s="253"/>
      <c r="I46" s="253"/>
      <c r="J46" s="253"/>
      <c r="K46" s="16"/>
      <c r="L46" s="258"/>
      <c r="M46" s="253"/>
      <c r="N46" s="14"/>
      <c r="O46" s="253"/>
      <c r="P46" s="253"/>
      <c r="Q46" s="251"/>
      <c r="R46" s="185"/>
    </row>
    <row r="47" spans="1:18" ht="16.5" customHeight="1" thickTop="1">
      <c r="A47" s="186" t="s">
        <v>21</v>
      </c>
      <c r="B47" s="209" t="s">
        <v>73</v>
      </c>
      <c r="C47" s="22"/>
      <c r="D47" s="114" t="s">
        <v>73</v>
      </c>
      <c r="E47" s="115"/>
      <c r="F47" s="209" t="s">
        <v>73</v>
      </c>
      <c r="G47" s="209"/>
      <c r="H47" s="209" t="s">
        <v>73</v>
      </c>
      <c r="I47" s="209" t="s">
        <v>73</v>
      </c>
      <c r="J47" s="209" t="s">
        <v>73</v>
      </c>
      <c r="K47" s="4"/>
      <c r="L47" s="115"/>
      <c r="M47" s="209"/>
      <c r="N47" s="22"/>
      <c r="O47" s="209"/>
      <c r="P47" s="209"/>
      <c r="Q47" s="209"/>
      <c r="R47" s="91"/>
    </row>
    <row r="48" spans="1:18" ht="15.75">
      <c r="A48" s="206"/>
      <c r="B48" s="254"/>
      <c r="C48" s="15"/>
      <c r="D48" s="255"/>
      <c r="E48" s="256"/>
      <c r="F48" s="254"/>
      <c r="G48" s="210"/>
      <c r="H48" s="254"/>
      <c r="I48" s="254"/>
      <c r="J48" s="254"/>
      <c r="K48" s="39"/>
      <c r="L48" s="213"/>
      <c r="M48" s="254"/>
      <c r="N48" s="15"/>
      <c r="O48" s="254"/>
      <c r="P48" s="254"/>
      <c r="Q48" s="210"/>
      <c r="R48" s="260"/>
    </row>
    <row r="49" spans="1:18" ht="16.5" thickBot="1">
      <c r="A49" s="195"/>
      <c r="B49" s="253"/>
      <c r="C49" s="54"/>
      <c r="D49" s="257"/>
      <c r="E49" s="258"/>
      <c r="F49" s="253"/>
      <c r="G49" s="251"/>
      <c r="H49" s="253"/>
      <c r="I49" s="253"/>
      <c r="J49" s="253"/>
      <c r="K49" s="16"/>
      <c r="L49" s="258"/>
      <c r="M49" s="253"/>
      <c r="N49" s="54"/>
      <c r="O49" s="253"/>
      <c r="P49" s="253"/>
      <c r="Q49" s="251"/>
      <c r="R49" s="185"/>
    </row>
    <row r="50" spans="1:18" ht="14.25" customHeight="1" thickTop="1">
      <c r="A50" s="196" t="s">
        <v>22</v>
      </c>
      <c r="B50" s="197"/>
      <c r="C50" s="114" t="s">
        <v>23</v>
      </c>
      <c r="D50" s="103"/>
      <c r="E50" s="103"/>
      <c r="F50" s="103"/>
      <c r="G50" s="115"/>
      <c r="H50" s="263" t="s">
        <v>24</v>
      </c>
      <c r="I50" s="264"/>
      <c r="J50" s="264"/>
      <c r="K50" s="264"/>
      <c r="L50" s="264"/>
      <c r="M50" s="264"/>
      <c r="N50" s="264"/>
      <c r="O50" s="264"/>
      <c r="P50" s="265"/>
      <c r="Q50" s="261"/>
      <c r="R50" s="262"/>
    </row>
    <row r="51" spans="1:18" ht="31.5" customHeight="1" thickBot="1">
      <c r="A51" s="198"/>
      <c r="B51" s="199"/>
      <c r="C51" s="120"/>
      <c r="D51" s="121"/>
      <c r="E51" s="121"/>
      <c r="F51" s="121"/>
      <c r="G51" s="122"/>
      <c r="H51" s="266" t="s">
        <v>25</v>
      </c>
      <c r="I51" s="267"/>
      <c r="J51" s="267"/>
      <c r="K51" s="267"/>
      <c r="L51" s="267"/>
      <c r="M51" s="267"/>
      <c r="N51" s="267"/>
      <c r="O51" s="267"/>
      <c r="P51" s="268"/>
      <c r="Q51" s="181"/>
      <c r="R51" s="182"/>
    </row>
    <row r="52" spans="1:18" ht="16.5" thickBot="1">
      <c r="A52" s="190" t="s">
        <v>26</v>
      </c>
      <c r="B52" s="191"/>
      <c r="C52" s="190" t="s">
        <v>27</v>
      </c>
      <c r="D52" s="259"/>
      <c r="E52" s="259"/>
      <c r="F52" s="259"/>
      <c r="G52" s="191"/>
      <c r="H52" s="190" t="s">
        <v>49</v>
      </c>
      <c r="I52" s="259"/>
      <c r="J52" s="259"/>
      <c r="K52" s="259"/>
      <c r="L52" s="259"/>
      <c r="M52" s="259"/>
      <c r="N52" s="259"/>
      <c r="O52" s="259"/>
      <c r="P52" s="191"/>
      <c r="Q52" s="181"/>
      <c r="R52" s="182"/>
    </row>
    <row r="53" spans="1:18" ht="16.5" thickBot="1">
      <c r="A53" s="190" t="s">
        <v>29</v>
      </c>
      <c r="B53" s="191"/>
      <c r="C53" s="190" t="s">
        <v>50</v>
      </c>
      <c r="D53" s="259"/>
      <c r="E53" s="259"/>
      <c r="F53" s="259"/>
      <c r="G53" s="191"/>
      <c r="H53" s="190" t="s">
        <v>51</v>
      </c>
      <c r="I53" s="259"/>
      <c r="J53" s="259"/>
      <c r="K53" s="259"/>
      <c r="L53" s="259"/>
      <c r="M53" s="259"/>
      <c r="N53" s="259"/>
      <c r="O53" s="259"/>
      <c r="P53" s="191"/>
      <c r="Q53" s="181"/>
      <c r="R53" s="182"/>
    </row>
    <row r="54" spans="1:18" ht="16.5" thickBot="1">
      <c r="A54" s="190" t="s">
        <v>30</v>
      </c>
      <c r="B54" s="191"/>
      <c r="C54" s="190" t="s">
        <v>64</v>
      </c>
      <c r="D54" s="259"/>
      <c r="E54" s="259"/>
      <c r="F54" s="259"/>
      <c r="G54" s="191"/>
      <c r="H54" s="190" t="s">
        <v>52</v>
      </c>
      <c r="I54" s="259"/>
      <c r="J54" s="259"/>
      <c r="K54" s="259"/>
      <c r="L54" s="259"/>
      <c r="M54" s="259"/>
      <c r="N54" s="259"/>
      <c r="O54" s="259"/>
      <c r="P54" s="191"/>
      <c r="Q54" s="181"/>
      <c r="R54" s="182"/>
    </row>
    <row r="56" spans="1:6" ht="15.75">
      <c r="A56" s="269" t="s">
        <v>72</v>
      </c>
      <c r="B56" s="224"/>
      <c r="C56" s="224"/>
      <c r="D56" s="224"/>
      <c r="E56" s="224"/>
      <c r="F56" s="224"/>
    </row>
    <row r="57" spans="1:12" ht="15.75">
      <c r="A57" s="269" t="s">
        <v>57</v>
      </c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</row>
    <row r="58" spans="1:7" ht="15.75">
      <c r="A58" s="269" t="s">
        <v>76</v>
      </c>
      <c r="B58" s="224"/>
      <c r="C58" s="224"/>
      <c r="D58" s="224"/>
      <c r="E58" s="224"/>
      <c r="F58" s="224"/>
      <c r="G58" s="224"/>
    </row>
  </sheetData>
  <sheetProtection/>
  <mergeCells count="148">
    <mergeCell ref="A1:R1"/>
    <mergeCell ref="A2:G2"/>
    <mergeCell ref="L2:R2"/>
    <mergeCell ref="A13:A14"/>
    <mergeCell ref="A6:A7"/>
    <mergeCell ref="A9:A10"/>
    <mergeCell ref="A3:A5"/>
    <mergeCell ref="B3:F4"/>
    <mergeCell ref="G3:G5"/>
    <mergeCell ref="H3:J4"/>
    <mergeCell ref="A56:F56"/>
    <mergeCell ref="A16:A17"/>
    <mergeCell ref="A20:A21"/>
    <mergeCell ref="A23:A24"/>
    <mergeCell ref="A27:A28"/>
    <mergeCell ref="A30:A31"/>
    <mergeCell ref="A34:A35"/>
    <mergeCell ref="A37:A38"/>
    <mergeCell ref="D45:E46"/>
    <mergeCell ref="F45:F46"/>
    <mergeCell ref="A52:B52"/>
    <mergeCell ref="A57:L57"/>
    <mergeCell ref="A58:G58"/>
    <mergeCell ref="A43:A44"/>
    <mergeCell ref="B43:B44"/>
    <mergeCell ref="E43:E44"/>
    <mergeCell ref="A53:B53"/>
    <mergeCell ref="C53:G53"/>
    <mergeCell ref="H53:P53"/>
    <mergeCell ref="A50:B51"/>
    <mergeCell ref="Q45:Q46"/>
    <mergeCell ref="R45:R46"/>
    <mergeCell ref="Q53:R53"/>
    <mergeCell ref="A54:B54"/>
    <mergeCell ref="C54:G54"/>
    <mergeCell ref="H54:P54"/>
    <mergeCell ref="Q54:R54"/>
    <mergeCell ref="C50:G51"/>
    <mergeCell ref="H50:P50"/>
    <mergeCell ref="H51:P51"/>
    <mergeCell ref="C52:G52"/>
    <mergeCell ref="H52:P52"/>
    <mergeCell ref="Q52:R52"/>
    <mergeCell ref="R47:R49"/>
    <mergeCell ref="Q50:R51"/>
    <mergeCell ref="I47:I49"/>
    <mergeCell ref="J47:J49"/>
    <mergeCell ref="Q47:Q49"/>
    <mergeCell ref="P47:P49"/>
    <mergeCell ref="O47:O49"/>
    <mergeCell ref="P45:P46"/>
    <mergeCell ref="L47:L49"/>
    <mergeCell ref="M47:M49"/>
    <mergeCell ref="L45:L46"/>
    <mergeCell ref="M45:M46"/>
    <mergeCell ref="O45:O46"/>
    <mergeCell ref="F47:F49"/>
    <mergeCell ref="H47:H49"/>
    <mergeCell ref="I45:I46"/>
    <mergeCell ref="J45:J46"/>
    <mergeCell ref="K41:L41"/>
    <mergeCell ref="K42:L42"/>
    <mergeCell ref="A47:A49"/>
    <mergeCell ref="G47:G49"/>
    <mergeCell ref="B45:B46"/>
    <mergeCell ref="A45:A46"/>
    <mergeCell ref="G45:G46"/>
    <mergeCell ref="H45:H46"/>
    <mergeCell ref="B47:B49"/>
    <mergeCell ref="D47:E49"/>
    <mergeCell ref="R43:R44"/>
    <mergeCell ref="M43:N44"/>
    <mergeCell ref="O43:O44"/>
    <mergeCell ref="P43:P44"/>
    <mergeCell ref="Q43:Q44"/>
    <mergeCell ref="J43:J44"/>
    <mergeCell ref="K43:L44"/>
    <mergeCell ref="F43:F44"/>
    <mergeCell ref="G43:G44"/>
    <mergeCell ref="H43:H44"/>
    <mergeCell ref="I43:I44"/>
    <mergeCell ref="D40:E40"/>
    <mergeCell ref="K40:L40"/>
    <mergeCell ref="R30:R31"/>
    <mergeCell ref="R34:R35"/>
    <mergeCell ref="B36:Q36"/>
    <mergeCell ref="B37:G38"/>
    <mergeCell ref="H37:L38"/>
    <mergeCell ref="M37:Q38"/>
    <mergeCell ref="B34:Q35"/>
    <mergeCell ref="D32:E32"/>
    <mergeCell ref="K32:L32"/>
    <mergeCell ref="N32:O32"/>
    <mergeCell ref="D39:E39"/>
    <mergeCell ref="K39:L39"/>
    <mergeCell ref="D33:E33"/>
    <mergeCell ref="K33:L33"/>
    <mergeCell ref="N33:O33"/>
    <mergeCell ref="D26:E26"/>
    <mergeCell ref="K26:L26"/>
    <mergeCell ref="N26:O26"/>
    <mergeCell ref="R37:R38"/>
    <mergeCell ref="B27:Q28"/>
    <mergeCell ref="B30:G31"/>
    <mergeCell ref="H30:L31"/>
    <mergeCell ref="M30:Q31"/>
    <mergeCell ref="B29:Q29"/>
    <mergeCell ref="R27:R28"/>
    <mergeCell ref="R23:R24"/>
    <mergeCell ref="R20:R21"/>
    <mergeCell ref="B22:Q22"/>
    <mergeCell ref="C25:D25"/>
    <mergeCell ref="B23:G24"/>
    <mergeCell ref="H23:L23"/>
    <mergeCell ref="H24:L24"/>
    <mergeCell ref="M23:Q24"/>
    <mergeCell ref="K25:L25"/>
    <mergeCell ref="N25:O25"/>
    <mergeCell ref="R16:R17"/>
    <mergeCell ref="M16:Q16"/>
    <mergeCell ref="M17:Q17"/>
    <mergeCell ref="B20:Q21"/>
    <mergeCell ref="D19:E19"/>
    <mergeCell ref="K19:L19"/>
    <mergeCell ref="N19:O19"/>
    <mergeCell ref="D18:E18"/>
    <mergeCell ref="K18:L18"/>
    <mergeCell ref="N18:O18"/>
    <mergeCell ref="B15:Q15"/>
    <mergeCell ref="B16:G17"/>
    <mergeCell ref="H16:L17"/>
    <mergeCell ref="B8:Q8"/>
    <mergeCell ref="N12:O12"/>
    <mergeCell ref="M9:Q10"/>
    <mergeCell ref="B13:Q14"/>
    <mergeCell ref="D5:E5"/>
    <mergeCell ref="B6:Q7"/>
    <mergeCell ref="R6:R7"/>
    <mergeCell ref="K3:L5"/>
    <mergeCell ref="M3:P4"/>
    <mergeCell ref="R3:R5"/>
    <mergeCell ref="Q3:Q5"/>
    <mergeCell ref="R13:R14"/>
    <mergeCell ref="R9:R10"/>
    <mergeCell ref="N11:O11"/>
    <mergeCell ref="B9:G9"/>
    <mergeCell ref="B10:G10"/>
    <mergeCell ref="H9:L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tabSelected="1" view="pageBreakPreview" zoomScale="75" zoomScaleNormal="90" zoomScaleSheetLayoutView="75" workbookViewId="0" topLeftCell="B1">
      <selection activeCell="B2" sqref="B2"/>
    </sheetView>
  </sheetViews>
  <sheetFormatPr defaultColWidth="9.140625" defaultRowHeight="15"/>
  <cols>
    <col min="1" max="1" width="0" style="67" hidden="1" customWidth="1"/>
    <col min="2" max="2" width="30.140625" style="18" customWidth="1"/>
    <col min="3" max="8" width="22.00390625" style="0" customWidth="1"/>
    <col min="9" max="9" width="11.140625" style="0" hidden="1" customWidth="1"/>
    <col min="10" max="10" width="16.28125" style="0" customWidth="1"/>
  </cols>
  <sheetData>
    <row r="1" spans="2:21" ht="51.75" customHeight="1">
      <c r="B1" s="283" t="s">
        <v>81</v>
      </c>
      <c r="C1" s="283"/>
      <c r="D1" s="283"/>
      <c r="E1" s="283"/>
      <c r="F1" s="283"/>
      <c r="G1" s="283"/>
      <c r="H1" s="283"/>
      <c r="I1" s="283"/>
      <c r="J1" s="283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</row>
    <row r="2" spans="1:10" s="80" customFormat="1" ht="22.5" customHeight="1">
      <c r="A2" s="78"/>
      <c r="B2" s="84" t="s">
        <v>86</v>
      </c>
      <c r="C2" s="79"/>
      <c r="D2" s="79"/>
      <c r="E2" s="79"/>
      <c r="F2" s="79"/>
      <c r="G2" s="79"/>
      <c r="H2" s="79"/>
      <c r="I2" s="79"/>
      <c r="J2" s="83" t="s">
        <v>93</v>
      </c>
    </row>
    <row r="3" spans="2:10" ht="15" customHeight="1">
      <c r="B3" s="284" t="s">
        <v>0</v>
      </c>
      <c r="C3" s="62" t="s">
        <v>1</v>
      </c>
      <c r="D3" s="62" t="s">
        <v>1</v>
      </c>
      <c r="E3" s="62" t="s">
        <v>1</v>
      </c>
      <c r="F3" s="85" t="s">
        <v>1</v>
      </c>
      <c r="G3" s="85" t="s">
        <v>1</v>
      </c>
      <c r="H3" s="279" t="s">
        <v>98</v>
      </c>
      <c r="I3" s="279" t="s">
        <v>2</v>
      </c>
      <c r="J3" s="279" t="s">
        <v>40</v>
      </c>
    </row>
    <row r="4" spans="2:10" ht="19.5" customHeight="1">
      <c r="B4" s="284"/>
      <c r="C4" s="62">
        <v>1</v>
      </c>
      <c r="D4" s="62">
        <v>2</v>
      </c>
      <c r="E4" s="62">
        <v>3</v>
      </c>
      <c r="F4" s="62">
        <v>4</v>
      </c>
      <c r="G4" s="62">
        <v>5</v>
      </c>
      <c r="H4" s="279"/>
      <c r="I4" s="279"/>
      <c r="J4" s="285"/>
    </row>
    <row r="5" spans="1:10" ht="33" customHeight="1">
      <c r="A5" s="281">
        <v>2</v>
      </c>
      <c r="B5" s="64" t="s">
        <v>36</v>
      </c>
      <c r="C5" s="282" t="s">
        <v>85</v>
      </c>
      <c r="D5" s="282"/>
      <c r="E5" s="282"/>
      <c r="F5" s="282"/>
      <c r="G5" s="282"/>
      <c r="H5" s="282"/>
      <c r="I5" s="282"/>
      <c r="J5" s="63"/>
    </row>
    <row r="6" spans="1:10" ht="15.75">
      <c r="A6" s="281"/>
      <c r="B6" s="64" t="s">
        <v>4</v>
      </c>
      <c r="C6" s="279">
        <v>500</v>
      </c>
      <c r="D6" s="279"/>
      <c r="E6" s="279"/>
      <c r="F6" s="279"/>
      <c r="G6" s="279"/>
      <c r="H6" s="279"/>
      <c r="I6" s="279"/>
      <c r="J6" s="63"/>
    </row>
    <row r="7" spans="1:10" ht="26.25">
      <c r="A7" s="281"/>
      <c r="B7" s="64" t="s">
        <v>35</v>
      </c>
      <c r="C7" s="124" t="s">
        <v>97</v>
      </c>
      <c r="D7" s="124" t="s">
        <v>101</v>
      </c>
      <c r="E7" s="124" t="s">
        <v>87</v>
      </c>
      <c r="F7" s="85"/>
      <c r="G7" s="85"/>
      <c r="H7" s="85"/>
      <c r="I7" s="85"/>
      <c r="J7" s="62"/>
    </row>
    <row r="8" spans="1:10" ht="15.75">
      <c r="A8" s="281"/>
      <c r="B8" s="64" t="s">
        <v>83</v>
      </c>
      <c r="C8" s="62">
        <v>290</v>
      </c>
      <c r="D8" s="125">
        <v>295</v>
      </c>
      <c r="E8" s="125">
        <v>300</v>
      </c>
      <c r="F8" s="62"/>
      <c r="G8" s="62"/>
      <c r="H8" s="62">
        <f>(C8+D8+E8)/3</f>
        <v>295</v>
      </c>
      <c r="I8" s="62"/>
      <c r="J8" s="71">
        <v>295</v>
      </c>
    </row>
    <row r="9" spans="1:10" ht="15.75">
      <c r="A9" s="281"/>
      <c r="B9" s="64" t="s">
        <v>7</v>
      </c>
      <c r="C9" s="62">
        <f>C6*C8</f>
        <v>145000</v>
      </c>
      <c r="D9" s="62">
        <f>D8*C6</f>
        <v>147500</v>
      </c>
      <c r="E9" s="62">
        <f>C6*E8</f>
        <v>150000</v>
      </c>
      <c r="F9" s="62">
        <f>C6*F8</f>
        <v>0</v>
      </c>
      <c r="G9" s="62"/>
      <c r="H9" s="62">
        <f>C6*H8</f>
        <v>147500</v>
      </c>
      <c r="I9" s="62">
        <f>H9</f>
        <v>147500</v>
      </c>
      <c r="J9" s="71">
        <f>J8*C6</f>
        <v>147500</v>
      </c>
    </row>
    <row r="10" spans="1:10" ht="31.5">
      <c r="A10" s="281">
        <v>2</v>
      </c>
      <c r="B10" s="64" t="s">
        <v>36</v>
      </c>
      <c r="C10" s="282" t="s">
        <v>103</v>
      </c>
      <c r="D10" s="282"/>
      <c r="E10" s="282"/>
      <c r="F10" s="282"/>
      <c r="G10" s="282"/>
      <c r="H10" s="282"/>
      <c r="I10" s="282"/>
      <c r="J10" s="63"/>
    </row>
    <row r="11" spans="1:10" ht="15.75">
      <c r="A11" s="281"/>
      <c r="B11" s="64" t="s">
        <v>4</v>
      </c>
      <c r="C11" s="279">
        <v>220</v>
      </c>
      <c r="D11" s="279"/>
      <c r="E11" s="279"/>
      <c r="F11" s="279"/>
      <c r="G11" s="279"/>
      <c r="H11" s="279"/>
      <c r="I11" s="279"/>
      <c r="J11" s="63"/>
    </row>
    <row r="12" spans="1:10" ht="26.25">
      <c r="A12" s="281"/>
      <c r="B12" s="64" t="s">
        <v>35</v>
      </c>
      <c r="C12" s="87" t="s">
        <v>90</v>
      </c>
      <c r="D12" s="87" t="s">
        <v>91</v>
      </c>
      <c r="E12" s="127" t="s">
        <v>92</v>
      </c>
      <c r="F12" s="85"/>
      <c r="G12" s="85"/>
      <c r="H12" s="85"/>
      <c r="I12" s="85"/>
      <c r="J12" s="62"/>
    </row>
    <row r="13" spans="1:10" ht="15.75">
      <c r="A13" s="281"/>
      <c r="B13" s="64" t="s">
        <v>83</v>
      </c>
      <c r="C13" s="62">
        <v>300</v>
      </c>
      <c r="D13" s="62">
        <v>320</v>
      </c>
      <c r="E13" s="125">
        <v>310</v>
      </c>
      <c r="F13" s="62"/>
      <c r="G13" s="62"/>
      <c r="H13" s="62">
        <f>(C13+D13+E13)/3</f>
        <v>310</v>
      </c>
      <c r="I13" s="62"/>
      <c r="J13" s="71">
        <v>310</v>
      </c>
    </row>
    <row r="14" spans="1:10" ht="15.75">
      <c r="A14" s="281"/>
      <c r="B14" s="64" t="s">
        <v>7</v>
      </c>
      <c r="C14" s="62">
        <f>C11*C13</f>
        <v>66000</v>
      </c>
      <c r="D14" s="62">
        <f>D13*C11</f>
        <v>70400</v>
      </c>
      <c r="E14" s="62">
        <f>C11*E13</f>
        <v>68200</v>
      </c>
      <c r="F14" s="62">
        <f>C11*F13</f>
        <v>0</v>
      </c>
      <c r="G14" s="62"/>
      <c r="H14" s="62">
        <f>C11*H13</f>
        <v>68200</v>
      </c>
      <c r="I14" s="62">
        <f>H14</f>
        <v>68200</v>
      </c>
      <c r="J14" s="71">
        <f>J13*C11</f>
        <v>68200</v>
      </c>
    </row>
    <row r="15" spans="1:10" ht="63" customHeight="1">
      <c r="A15" s="281">
        <v>2</v>
      </c>
      <c r="B15" s="64" t="s">
        <v>36</v>
      </c>
      <c r="C15" s="282" t="s">
        <v>99</v>
      </c>
      <c r="D15" s="282"/>
      <c r="E15" s="282"/>
      <c r="F15" s="282"/>
      <c r="G15" s="282"/>
      <c r="H15" s="282"/>
      <c r="I15" s="282"/>
      <c r="J15" s="63"/>
    </row>
    <row r="16" spans="1:10" ht="15.75">
      <c r="A16" s="281"/>
      <c r="B16" s="64" t="s">
        <v>4</v>
      </c>
      <c r="C16" s="279">
        <v>50</v>
      </c>
      <c r="D16" s="279"/>
      <c r="E16" s="279"/>
      <c r="F16" s="279"/>
      <c r="G16" s="279"/>
      <c r="H16" s="279"/>
      <c r="I16" s="279"/>
      <c r="J16" s="63"/>
    </row>
    <row r="17" spans="1:10" ht="25.5">
      <c r="A17" s="281"/>
      <c r="B17" s="64" t="s">
        <v>35</v>
      </c>
      <c r="C17" s="126" t="s">
        <v>100</v>
      </c>
      <c r="D17" s="86" t="s">
        <v>88</v>
      </c>
      <c r="E17" s="126" t="s">
        <v>89</v>
      </c>
      <c r="F17" s="85"/>
      <c r="G17" s="85"/>
      <c r="H17" s="85"/>
      <c r="I17" s="85"/>
      <c r="J17" s="62"/>
    </row>
    <row r="18" spans="1:10" ht="15.75">
      <c r="A18" s="281"/>
      <c r="B18" s="64" t="s">
        <v>83</v>
      </c>
      <c r="C18" s="125">
        <v>295</v>
      </c>
      <c r="D18" s="62">
        <v>277</v>
      </c>
      <c r="E18" s="125">
        <v>300</v>
      </c>
      <c r="F18" s="62"/>
      <c r="G18" s="62"/>
      <c r="H18" s="128">
        <f>(C18+D18+E18)/3</f>
        <v>290.6666666666667</v>
      </c>
      <c r="I18" s="62"/>
      <c r="J18" s="71">
        <v>290</v>
      </c>
    </row>
    <row r="19" spans="1:10" ht="15.75">
      <c r="A19" s="281"/>
      <c r="B19" s="64" t="s">
        <v>7</v>
      </c>
      <c r="C19" s="62">
        <f>C16*C18</f>
        <v>14750</v>
      </c>
      <c r="D19" s="62">
        <f>D18*C16</f>
        <v>13850</v>
      </c>
      <c r="E19" s="62">
        <f>C16*E18</f>
        <v>15000</v>
      </c>
      <c r="F19" s="62">
        <f>C16*F18</f>
        <v>0</v>
      </c>
      <c r="G19" s="62"/>
      <c r="H19" s="62">
        <f>C16*H18</f>
        <v>14533.333333333334</v>
      </c>
      <c r="I19" s="62">
        <f>H19</f>
        <v>14533.333333333334</v>
      </c>
      <c r="J19" s="71">
        <f>J18*C16</f>
        <v>14500</v>
      </c>
    </row>
    <row r="20" spans="2:10" ht="18" customHeight="1">
      <c r="B20" s="64" t="s">
        <v>78</v>
      </c>
      <c r="C20" s="71">
        <f>C9+C14+C19</f>
        <v>225750</v>
      </c>
      <c r="D20" s="71">
        <f>D9+D14+D19</f>
        <v>231750</v>
      </c>
      <c r="E20" s="71">
        <f>E9+E14+E19</f>
        <v>233200</v>
      </c>
      <c r="F20" s="62"/>
      <c r="G20" s="62"/>
      <c r="H20" s="62"/>
      <c r="I20" s="63" t="e">
        <f>#REF!+#REF!+#REF!+#REF!+#REF!+#REF!+#REF!+#REF!+#REF!+#REF!+#REF!+#REF!+#REF!+#REF!+#REF!+#REF!+#REF!+#REF!+#REF!+#REF!+#REF!+#REF!+#REF!+#REF!+#REF!</f>
        <v>#REF!</v>
      </c>
      <c r="J20" s="71">
        <f>J9+J14+J19</f>
        <v>230200</v>
      </c>
    </row>
    <row r="21" spans="1:10" s="73" customFormat="1" ht="18" customHeight="1">
      <c r="A21" s="72"/>
      <c r="B21" s="74"/>
      <c r="C21" s="75"/>
      <c r="D21" s="75"/>
      <c r="E21" s="75"/>
      <c r="F21" s="75"/>
      <c r="G21" s="75"/>
      <c r="H21" s="75"/>
      <c r="I21" s="76"/>
      <c r="J21" s="77"/>
    </row>
    <row r="22" spans="2:10" ht="39" customHeight="1">
      <c r="B22" s="62" t="s">
        <v>22</v>
      </c>
      <c r="C22" s="279" t="s">
        <v>23</v>
      </c>
      <c r="D22" s="279"/>
      <c r="E22" s="280" t="s">
        <v>38</v>
      </c>
      <c r="F22" s="280"/>
      <c r="G22" s="280"/>
      <c r="H22" s="280"/>
      <c r="I22" s="65"/>
      <c r="J22" s="65"/>
    </row>
    <row r="23" spans="2:10" ht="34.5" customHeight="1">
      <c r="B23" s="68">
        <v>1</v>
      </c>
      <c r="C23" s="278" t="s">
        <v>79</v>
      </c>
      <c r="D23" s="278"/>
      <c r="E23" s="278" t="s">
        <v>94</v>
      </c>
      <c r="F23" s="278"/>
      <c r="G23" s="278"/>
      <c r="H23" s="278"/>
      <c r="I23" s="65"/>
      <c r="J23" s="66"/>
    </row>
    <row r="24" spans="2:10" ht="34.5" customHeight="1">
      <c r="B24" s="68">
        <v>2</v>
      </c>
      <c r="C24" s="278" t="s">
        <v>82</v>
      </c>
      <c r="D24" s="278"/>
      <c r="E24" s="278" t="s">
        <v>95</v>
      </c>
      <c r="F24" s="278"/>
      <c r="G24" s="278"/>
      <c r="H24" s="278"/>
      <c r="I24" s="65"/>
      <c r="J24" s="66"/>
    </row>
    <row r="25" spans="2:10" ht="34.5" customHeight="1">
      <c r="B25" s="68">
        <v>3</v>
      </c>
      <c r="C25" s="278" t="s">
        <v>84</v>
      </c>
      <c r="D25" s="278"/>
      <c r="E25" s="278" t="s">
        <v>96</v>
      </c>
      <c r="F25" s="278"/>
      <c r="G25" s="278"/>
      <c r="H25" s="278"/>
      <c r="I25" s="65"/>
      <c r="J25" s="66"/>
    </row>
    <row r="26" ht="8.25" customHeight="1"/>
    <row r="27" spans="2:5" ht="33.75">
      <c r="B27" s="276" t="s">
        <v>80</v>
      </c>
      <c r="C27" s="224"/>
      <c r="D27" s="82"/>
      <c r="E27" s="82"/>
    </row>
    <row r="28" spans="2:8" ht="17.25" customHeight="1">
      <c r="B28" s="276" t="s">
        <v>77</v>
      </c>
      <c r="C28" s="224"/>
      <c r="D28" s="224"/>
      <c r="E28" s="224"/>
      <c r="F28" s="224"/>
      <c r="G28" s="224"/>
      <c r="H28" s="224"/>
    </row>
    <row r="29" spans="1:5" s="70" customFormat="1" ht="33.75">
      <c r="A29" s="67"/>
      <c r="B29" s="276" t="s">
        <v>102</v>
      </c>
      <c r="C29" s="277"/>
      <c r="D29" s="69"/>
      <c r="E29" s="69"/>
    </row>
  </sheetData>
  <sheetProtection/>
  <mergeCells count="25">
    <mergeCell ref="H3:H4"/>
    <mergeCell ref="B1:J1"/>
    <mergeCell ref="B3:B4"/>
    <mergeCell ref="I3:I4"/>
    <mergeCell ref="J3:J4"/>
    <mergeCell ref="A10:A14"/>
    <mergeCell ref="C10:I10"/>
    <mergeCell ref="C11:I11"/>
    <mergeCell ref="A5:A9"/>
    <mergeCell ref="C5:I5"/>
    <mergeCell ref="C6:I6"/>
    <mergeCell ref="C22:D22"/>
    <mergeCell ref="E22:H22"/>
    <mergeCell ref="A15:A19"/>
    <mergeCell ref="C15:I15"/>
    <mergeCell ref="C16:I16"/>
    <mergeCell ref="B27:C27"/>
    <mergeCell ref="B28:H28"/>
    <mergeCell ref="B29:C29"/>
    <mergeCell ref="C23:D23"/>
    <mergeCell ref="E23:H23"/>
    <mergeCell ref="C24:D24"/>
    <mergeCell ref="E24:H24"/>
    <mergeCell ref="C25:D25"/>
    <mergeCell ref="E25:H25"/>
  </mergeCells>
  <printOptions/>
  <pageMargins left="0.31496062992125984" right="0.31496062992125984" top="0.3937007874015748" bottom="0.1968503937007874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Buh-Yakor</cp:lastModifiedBy>
  <cp:lastPrinted>2013-05-17T11:09:50Z</cp:lastPrinted>
  <dcterms:created xsi:type="dcterms:W3CDTF">2009-10-23T03:44:58Z</dcterms:created>
  <dcterms:modified xsi:type="dcterms:W3CDTF">2013-05-17T11:17:43Z</dcterms:modified>
  <cp:category/>
  <cp:version/>
  <cp:contentType/>
  <cp:contentStatus/>
</cp:coreProperties>
</file>